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Ragioneria\Ivan\MONITORAGGIO ASSENZE PRESENZE PERS. DIPENDENTE\monitoraggio Ivan\monitoraggio assenze 2023\"/>
    </mc:Choice>
  </mc:AlternateContent>
  <xr:revisionPtr revIDLastSave="0" documentId="13_ncr:1_{A4717D0E-7897-42A2-BC65-BB44CC085A03}" xr6:coauthVersionLast="47" xr6:coauthVersionMax="47" xr10:uidLastSave="{00000000-0000-0000-0000-000000000000}"/>
  <bookViews>
    <workbookView xWindow="-120" yWindow="-120" windowWidth="29040" windowHeight="15840" firstSheet="4" activeTab="11" xr2:uid="{0D568D12-49FB-46BB-9E50-8A93F53B358A}"/>
  </bookViews>
  <sheets>
    <sheet name="GENNAIO 2023" sheetId="1" r:id="rId1"/>
    <sheet name="FEBBRAIO 2023" sheetId="3" r:id="rId2"/>
    <sheet name="MARZO 2023" sheetId="4" r:id="rId3"/>
    <sheet name="APRILE 2023" sheetId="5" r:id="rId4"/>
    <sheet name="MAGGIO 2023" sheetId="6" r:id="rId5"/>
    <sheet name="GIUGNO 2023" sheetId="7" r:id="rId6"/>
    <sheet name="LUGLIO 2023" sheetId="8" r:id="rId7"/>
    <sheet name="AGOSTO 2023" sheetId="9" r:id="rId8"/>
    <sheet name="SETTEMBRE 2023" sheetId="10" r:id="rId9"/>
    <sheet name="OTTOBRE 2023" sheetId="11" r:id="rId10"/>
    <sheet name="NOVEMBRE 2023" sheetId="12" r:id="rId11"/>
    <sheet name="DICEMBRE 2023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2" l="1"/>
  <c r="F18" i="11"/>
  <c r="J18" i="11" s="1"/>
  <c r="L32" i="13"/>
  <c r="E31" i="13"/>
  <c r="E34" i="13" s="1"/>
  <c r="L34" i="13" s="1"/>
  <c r="H27" i="13"/>
  <c r="L27" i="13" s="1"/>
  <c r="K31" i="13" s="1"/>
  <c r="D27" i="13"/>
  <c r="L33" i="13" s="1"/>
  <c r="B27" i="13"/>
  <c r="L24" i="13"/>
  <c r="F24" i="13"/>
  <c r="J24" i="13" s="1"/>
  <c r="L23" i="13"/>
  <c r="F23" i="13"/>
  <c r="J23" i="13" s="1"/>
  <c r="L22" i="13"/>
  <c r="F22" i="13"/>
  <c r="J22" i="13" s="1"/>
  <c r="L21" i="13"/>
  <c r="F21" i="13"/>
  <c r="J21" i="13" s="1"/>
  <c r="L20" i="13"/>
  <c r="F20" i="13"/>
  <c r="J20" i="13" s="1"/>
  <c r="L19" i="13"/>
  <c r="F19" i="13"/>
  <c r="L18" i="13"/>
  <c r="F18" i="13"/>
  <c r="J18" i="13" s="1"/>
  <c r="L32" i="12"/>
  <c r="E31" i="12"/>
  <c r="H27" i="12"/>
  <c r="D27" i="12"/>
  <c r="L33" i="12" s="1"/>
  <c r="B27" i="12"/>
  <c r="L24" i="12"/>
  <c r="F24" i="12"/>
  <c r="J24" i="12" s="1"/>
  <c r="L23" i="12"/>
  <c r="F23" i="12"/>
  <c r="J23" i="12" s="1"/>
  <c r="L22" i="12"/>
  <c r="F22" i="12"/>
  <c r="J22" i="12" s="1"/>
  <c r="L21" i="12"/>
  <c r="F21" i="12"/>
  <c r="J21" i="12" s="1"/>
  <c r="L20" i="12"/>
  <c r="F20" i="12"/>
  <c r="J20" i="12" s="1"/>
  <c r="L19" i="12"/>
  <c r="F19" i="12"/>
  <c r="J19" i="12" s="1"/>
  <c r="L18" i="12"/>
  <c r="F18" i="12"/>
  <c r="J18" i="12" s="1"/>
  <c r="E31" i="11"/>
  <c r="E34" i="11" s="1"/>
  <c r="H27" i="11"/>
  <c r="D27" i="11"/>
  <c r="L33" i="11" s="1"/>
  <c r="B27" i="11"/>
  <c r="L24" i="11"/>
  <c r="F24" i="11"/>
  <c r="J24" i="11" s="1"/>
  <c r="L23" i="11"/>
  <c r="F23" i="11"/>
  <c r="J23" i="11" s="1"/>
  <c r="L22" i="11"/>
  <c r="F22" i="11"/>
  <c r="J22" i="11" s="1"/>
  <c r="L21" i="11"/>
  <c r="F21" i="11"/>
  <c r="J21" i="11" s="1"/>
  <c r="L20" i="11"/>
  <c r="F20" i="11"/>
  <c r="J20" i="11" s="1"/>
  <c r="L19" i="11"/>
  <c r="F19" i="11"/>
  <c r="J19" i="11" s="1"/>
  <c r="L18" i="11"/>
  <c r="F24" i="9"/>
  <c r="J24" i="9" s="1"/>
  <c r="F23" i="9"/>
  <c r="F22" i="9"/>
  <c r="J22" i="9" s="1"/>
  <c r="F21" i="9"/>
  <c r="J21" i="9" s="1"/>
  <c r="F20" i="9"/>
  <c r="J20" i="9" s="1"/>
  <c r="F19" i="9"/>
  <c r="J19" i="9" s="1"/>
  <c r="F18" i="9"/>
  <c r="J18" i="9" s="1"/>
  <c r="L32" i="10"/>
  <c r="E31" i="10"/>
  <c r="E34" i="10" s="1"/>
  <c r="H27" i="10"/>
  <c r="D27" i="10"/>
  <c r="L33" i="10" s="1"/>
  <c r="B27" i="10"/>
  <c r="L24" i="10"/>
  <c r="F24" i="10"/>
  <c r="J24" i="10" s="1"/>
  <c r="L23" i="10"/>
  <c r="F23" i="10"/>
  <c r="J23" i="10" s="1"/>
  <c r="L22" i="10"/>
  <c r="F22" i="10"/>
  <c r="J22" i="10" s="1"/>
  <c r="L21" i="10"/>
  <c r="F21" i="10"/>
  <c r="J21" i="10" s="1"/>
  <c r="L20" i="10"/>
  <c r="F20" i="10"/>
  <c r="J20" i="10" s="1"/>
  <c r="L19" i="10"/>
  <c r="F19" i="10"/>
  <c r="J19" i="10" s="1"/>
  <c r="L18" i="10"/>
  <c r="F18" i="10"/>
  <c r="J18" i="10" s="1"/>
  <c r="E31" i="9"/>
  <c r="E34" i="9" s="1"/>
  <c r="H27" i="9"/>
  <c r="D27" i="9"/>
  <c r="L33" i="9" s="1"/>
  <c r="B27" i="9"/>
  <c r="L24" i="9"/>
  <c r="L23" i="9"/>
  <c r="J23" i="9"/>
  <c r="L22" i="9"/>
  <c r="L21" i="9"/>
  <c r="L20" i="9"/>
  <c r="L19" i="9"/>
  <c r="L18" i="9"/>
  <c r="E31" i="8"/>
  <c r="E34" i="8" s="1"/>
  <c r="H27" i="8"/>
  <c r="D27" i="8"/>
  <c r="L33" i="8" s="1"/>
  <c r="B27" i="8"/>
  <c r="L24" i="8"/>
  <c r="F24" i="8"/>
  <c r="J24" i="8" s="1"/>
  <c r="L23" i="8"/>
  <c r="F23" i="8"/>
  <c r="J23" i="8" s="1"/>
  <c r="L22" i="8"/>
  <c r="F22" i="8"/>
  <c r="J22" i="8" s="1"/>
  <c r="L21" i="8"/>
  <c r="F21" i="8"/>
  <c r="J21" i="8" s="1"/>
  <c r="L20" i="8"/>
  <c r="F20" i="8"/>
  <c r="J20" i="8" s="1"/>
  <c r="L19" i="8"/>
  <c r="F19" i="8"/>
  <c r="J19" i="8" s="1"/>
  <c r="L18" i="8"/>
  <c r="F18" i="8"/>
  <c r="J18" i="8" s="1"/>
  <c r="E31" i="7"/>
  <c r="E34" i="7" s="1"/>
  <c r="H27" i="7"/>
  <c r="D27" i="7"/>
  <c r="L33" i="7" s="1"/>
  <c r="B27" i="7"/>
  <c r="L24" i="7"/>
  <c r="F24" i="7"/>
  <c r="J24" i="7" s="1"/>
  <c r="L23" i="7"/>
  <c r="F23" i="7"/>
  <c r="J23" i="7" s="1"/>
  <c r="L22" i="7"/>
  <c r="F22" i="7"/>
  <c r="J22" i="7" s="1"/>
  <c r="L21" i="7"/>
  <c r="F21" i="7"/>
  <c r="J21" i="7" s="1"/>
  <c r="L20" i="7"/>
  <c r="F20" i="7"/>
  <c r="J20" i="7" s="1"/>
  <c r="L19" i="7"/>
  <c r="F19" i="7"/>
  <c r="J19" i="7" s="1"/>
  <c r="L18" i="7"/>
  <c r="F18" i="7"/>
  <c r="J18" i="7" s="1"/>
  <c r="F18" i="6"/>
  <c r="J18" i="6" s="1"/>
  <c r="F19" i="6"/>
  <c r="J19" i="6" s="1"/>
  <c r="F20" i="6"/>
  <c r="J20" i="6" s="1"/>
  <c r="F21" i="6"/>
  <c r="J21" i="6" s="1"/>
  <c r="B27" i="4"/>
  <c r="L32" i="6"/>
  <c r="E31" i="6"/>
  <c r="E34" i="6" s="1"/>
  <c r="H27" i="6"/>
  <c r="D27" i="6"/>
  <c r="L33" i="6" s="1"/>
  <c r="B27" i="6"/>
  <c r="L24" i="6"/>
  <c r="F24" i="6"/>
  <c r="J24" i="6" s="1"/>
  <c r="L23" i="6"/>
  <c r="F23" i="6"/>
  <c r="J23" i="6" s="1"/>
  <c r="L22" i="6"/>
  <c r="F22" i="6"/>
  <c r="J22" i="6" s="1"/>
  <c r="L21" i="6"/>
  <c r="L20" i="6"/>
  <c r="L19" i="6"/>
  <c r="L18" i="6"/>
  <c r="E31" i="5"/>
  <c r="E34" i="5" s="1"/>
  <c r="H27" i="5"/>
  <c r="D27" i="5"/>
  <c r="L33" i="5" s="1"/>
  <c r="B27" i="5"/>
  <c r="L24" i="5"/>
  <c r="F24" i="5"/>
  <c r="J24" i="5" s="1"/>
  <c r="L23" i="5"/>
  <c r="F23" i="5"/>
  <c r="J23" i="5" s="1"/>
  <c r="L22" i="5"/>
  <c r="F22" i="5"/>
  <c r="J22" i="5" s="1"/>
  <c r="L21" i="5"/>
  <c r="F21" i="5"/>
  <c r="J21" i="5" s="1"/>
  <c r="L20" i="5"/>
  <c r="F20" i="5"/>
  <c r="J20" i="5" s="1"/>
  <c r="L19" i="5"/>
  <c r="F19" i="5"/>
  <c r="J19" i="5" s="1"/>
  <c r="L18" i="5"/>
  <c r="F18" i="5"/>
  <c r="J18" i="5" s="1"/>
  <c r="E34" i="4"/>
  <c r="E31" i="4"/>
  <c r="H27" i="4"/>
  <c r="D27" i="4"/>
  <c r="L32" i="4" s="1"/>
  <c r="L24" i="4"/>
  <c r="F24" i="4"/>
  <c r="J24" i="4" s="1"/>
  <c r="L23" i="4"/>
  <c r="F23" i="4"/>
  <c r="J23" i="4" s="1"/>
  <c r="L22" i="4"/>
  <c r="F22" i="4"/>
  <c r="J22" i="4" s="1"/>
  <c r="L21" i="4"/>
  <c r="F21" i="4"/>
  <c r="J21" i="4" s="1"/>
  <c r="L20" i="4"/>
  <c r="F20" i="4"/>
  <c r="J20" i="4" s="1"/>
  <c r="L19" i="4"/>
  <c r="F19" i="4"/>
  <c r="J19" i="4" s="1"/>
  <c r="L18" i="4"/>
  <c r="F18" i="4"/>
  <c r="J18" i="4" s="1"/>
  <c r="E31" i="3"/>
  <c r="H27" i="3"/>
  <c r="D27" i="3"/>
  <c r="L34" i="3" s="1"/>
  <c r="B27" i="3"/>
  <c r="L24" i="3"/>
  <c r="F24" i="3"/>
  <c r="J24" i="3" s="1"/>
  <c r="L23" i="3"/>
  <c r="F23" i="3"/>
  <c r="J23" i="3" s="1"/>
  <c r="L22" i="3"/>
  <c r="F22" i="3"/>
  <c r="J22" i="3" s="1"/>
  <c r="L21" i="3"/>
  <c r="F21" i="3"/>
  <c r="J21" i="3" s="1"/>
  <c r="L20" i="3"/>
  <c r="F20" i="3"/>
  <c r="J20" i="3" s="1"/>
  <c r="L19" i="3"/>
  <c r="F19" i="3"/>
  <c r="J19" i="3" s="1"/>
  <c r="L18" i="3"/>
  <c r="F18" i="3"/>
  <c r="E31" i="1"/>
  <c r="H27" i="1"/>
  <c r="D27" i="1"/>
  <c r="L34" i="1" s="1"/>
  <c r="B27" i="1"/>
  <c r="L24" i="1"/>
  <c r="F24" i="1"/>
  <c r="J24" i="1" s="1"/>
  <c r="L23" i="1"/>
  <c r="F23" i="1"/>
  <c r="J23" i="1" s="1"/>
  <c r="L22" i="1"/>
  <c r="F22" i="1"/>
  <c r="J22" i="1" s="1"/>
  <c r="L21" i="1"/>
  <c r="F21" i="1"/>
  <c r="J21" i="1" s="1"/>
  <c r="L20" i="1"/>
  <c r="F20" i="1"/>
  <c r="J20" i="1" s="1"/>
  <c r="L19" i="1"/>
  <c r="F19" i="1"/>
  <c r="J19" i="1" s="1"/>
  <c r="L18" i="1"/>
  <c r="F18" i="1"/>
  <c r="L34" i="12" l="1"/>
  <c r="L32" i="11"/>
  <c r="L34" i="11"/>
  <c r="F27" i="13"/>
  <c r="J27" i="13" s="1"/>
  <c r="J19" i="13"/>
  <c r="L27" i="12"/>
  <c r="K31" i="12" s="1"/>
  <c r="F27" i="12"/>
  <c r="J27" i="12" s="1"/>
  <c r="L27" i="11"/>
  <c r="K31" i="11" s="1"/>
  <c r="F27" i="11"/>
  <c r="J27" i="11" s="1"/>
  <c r="L34" i="10"/>
  <c r="F27" i="9"/>
  <c r="J27" i="9" s="1"/>
  <c r="L34" i="9"/>
  <c r="L32" i="9"/>
  <c r="L27" i="9"/>
  <c r="K31" i="9" s="1"/>
  <c r="L27" i="10"/>
  <c r="K31" i="10" s="1"/>
  <c r="F27" i="10"/>
  <c r="J27" i="10" s="1"/>
  <c r="L34" i="8"/>
  <c r="L27" i="8"/>
  <c r="K31" i="8" s="1"/>
  <c r="L32" i="8"/>
  <c r="F27" i="8"/>
  <c r="J27" i="8" s="1"/>
  <c r="L34" i="7"/>
  <c r="L32" i="7"/>
  <c r="L27" i="7"/>
  <c r="K31" i="7" s="1"/>
  <c r="F27" i="7"/>
  <c r="J27" i="7" s="1"/>
  <c r="L34" i="6"/>
  <c r="L27" i="6"/>
  <c r="K31" i="6" s="1"/>
  <c r="F27" i="6"/>
  <c r="J27" i="6" s="1"/>
  <c r="L27" i="5"/>
  <c r="K31" i="5" s="1"/>
  <c r="L34" i="5"/>
  <c r="F27" i="5"/>
  <c r="J27" i="5" s="1"/>
  <c r="L32" i="5"/>
  <c r="F27" i="4"/>
  <c r="J27" i="4" s="1"/>
  <c r="L34" i="4"/>
  <c r="L27" i="4"/>
  <c r="K31" i="4" s="1"/>
  <c r="L33" i="4"/>
  <c r="F27" i="3"/>
  <c r="J27" i="3" s="1"/>
  <c r="J18" i="3"/>
  <c r="L32" i="3"/>
  <c r="L27" i="3"/>
  <c r="K31" i="3" s="1"/>
  <c r="L33" i="3"/>
  <c r="L27" i="1"/>
  <c r="K31" i="1" s="1"/>
  <c r="F27" i="1"/>
  <c r="J27" i="1" s="1"/>
  <c r="J18" i="1"/>
  <c r="L32" i="1"/>
  <c r="L33" i="1"/>
</calcChain>
</file>

<file path=xl/sharedStrings.xml><?xml version="1.0" encoding="utf-8"?>
<sst xmlns="http://schemas.openxmlformats.org/spreadsheetml/2006/main" count="374" uniqueCount="42">
  <si>
    <t xml:space="preserve">MONITORAGGIO ASSENZA/PRESENZA DEL PERSONALE DIPENDENTE </t>
  </si>
  <si>
    <t>Notizie pubblicate ai sensi dell'art. 21 c. 1 L. 69 del 18/06/09 e della Circolare 5/09 del 12/10/09</t>
  </si>
  <si>
    <t>SETTORE</t>
  </si>
  <si>
    <t>N. DIPENDENTI</t>
  </si>
  <si>
    <t>% PRESENZE</t>
  </si>
  <si>
    <t>% ASSENZE</t>
  </si>
  <si>
    <t>TOTALI</t>
  </si>
  <si>
    <t>DIGITALIZZAZIONE</t>
  </si>
  <si>
    <t>SEGRETERIA</t>
  </si>
  <si>
    <t>RAGIONERIA</t>
  </si>
  <si>
    <t>UFFICIO TECNICO</t>
  </si>
  <si>
    <t>ANAGRAFE</t>
  </si>
  <si>
    <t>POLIZIA LOCALE</t>
  </si>
  <si>
    <t>CULTURA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</si>
  <si>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</si>
  <si>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</si>
  <si>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</si>
  <si>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</si>
  <si>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</si>
  <si>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</si>
  <si>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</si>
  <si>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MESE DI GENNAIO 2023</t>
  </si>
  <si>
    <t>GIORNATE
LAVORATIVE</t>
  </si>
  <si>
    <t>GIORNI PRESENZA
TOTALI</t>
  </si>
  <si>
    <t>GIORNI ASSENZA
TOTALI</t>
  </si>
  <si>
    <t xml:space="preserve">   facoltativa, congedo parentale, malattia figli, sciopero, permessi retribuiti vari (legge 104, matrimonio, lutto, protezione civile, permessi sindacali)</t>
  </si>
  <si>
    <t>* Nel computo delle assenze sono stati calcolati i giorni di assenza lavorativa verificatasi a titolo di malattia, ferie, aspettativa, maternità, astensione</t>
  </si>
  <si>
    <t>COMUNE DI SABBIONETA</t>
  </si>
  <si>
    <t xml:space="preserve">Provincia di Mantova </t>
  </si>
  <si>
    <t>MESE DI FEBBRAIO 2023</t>
  </si>
  <si>
    <t>MESE DI MARZO 2023</t>
  </si>
  <si>
    <t>*AUMENTO DI UN DIPENDENTE, ASSUNZIONE ALAI PAOLO</t>
  </si>
  <si>
    <t>MESE DI APRILE 2023</t>
  </si>
  <si>
    <t>MESE DI MAGGIO 2023</t>
  </si>
  <si>
    <t>*aumento di un dipendente Luppi Matteo</t>
  </si>
  <si>
    <t>MESE DI GIUGNO 2023</t>
  </si>
  <si>
    <t>MESE DI LUGLIO 2023</t>
  </si>
  <si>
    <t>MESE DI AGOSTO 2023</t>
  </si>
  <si>
    <t>MESE DI SETTEMBRE 2023</t>
  </si>
  <si>
    <t>MESE DI OTTOBRE 2023</t>
  </si>
  <si>
    <t>MESE DI NOVEMBRE 2023</t>
  </si>
  <si>
    <t>MESE DI DICEMBRE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</si>
</sst>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i/>
      <sz val="11"/>
      <color indexed="18"/>
      <name val="Kunstler Script"/>
    </font>
    <font>
      <sz val="11"/>
      <name val="Arial"/>
    </font>
    <font>
      <i/>
      <sz val="10"/>
      <color indexed="18"/>
      <name val="Arial"/>
      <family val="2"/>
    </font>
    <font>
      <b/>
      <sz val="16"/>
      <color theme="1"/>
      <name val="Times"/>
      <family val="1"/>
    </font>
    <font>
      <b/>
      <sz val="12"/>
      <color rgb="FF000000"/>
      <name val="Arial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9" xfId="0" applyBorder="1"/>
    <xf numFmtId="0" fontId="5" fillId="0" borderId="9" xfId="0" applyFont="1" applyBorder="1"/>
    <xf numFmtId="0" fontId="5" fillId="0" borderId="5" xfId="0" applyFont="1" applyBorder="1"/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3" fillId="0" borderId="4" xfId="0" applyFont="1" applyBorder="1"/>
    <xf numFmtId="0" fontId="3" fillId="0" borderId="0" xfId="0" applyFont="1"/>
    <xf numFmtId="0" fontId="0" fillId="0" borderId="16" xfId="0" applyBorder="1"/>
    <xf numFmtId="0" fontId="0" fillId="0" borderId="12" xfId="0" applyBorder="1"/>
    <xf numFmtId="10" fontId="0" fillId="0" borderId="0" xfId="0" applyNumberFormat="1"/>
    <xf numFmtId="0" fontId="0" fillId="0" borderId="17" xfId="0" applyBorder="1"/>
    <xf numFmtId="0" fontId="0" fillId="0" borderId="13" xfId="0" applyBorder="1"/>
    <xf numFmtId="0" fontId="0" fillId="0" borderId="18" xfId="0" applyBorder="1"/>
    <xf numFmtId="0" fontId="1" fillId="0" borderId="14" xfId="0" applyFont="1" applyBorder="1"/>
    <xf numFmtId="0" fontId="1" fillId="0" borderId="19" xfId="0" applyFont="1" applyBorder="1"/>
    <xf numFmtId="10" fontId="3" fillId="0" borderId="20" xfId="0" applyNumberFormat="1" applyFont="1" applyBorder="1"/>
    <xf numFmtId="0" fontId="0" fillId="0" borderId="21" xfId="0" applyBorder="1"/>
    <xf numFmtId="0" fontId="0" fillId="2" borderId="14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13" xfId="0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22" xfId="0" applyBorder="1"/>
    <xf numFmtId="0" fontId="5" fillId="0" borderId="23" xfId="0" applyFont="1" applyBorder="1"/>
    <xf numFmtId="10" fontId="0" fillId="0" borderId="24" xfId="0" applyNumberFormat="1" applyBorder="1"/>
    <xf numFmtId="0" fontId="0" fillId="0" borderId="25" xfId="0" applyBorder="1"/>
    <xf numFmtId="10" fontId="0" fillId="0" borderId="26" xfId="0" applyNumberFormat="1" applyBorder="1"/>
    <xf numFmtId="10" fontId="0" fillId="0" borderId="8" xfId="0" applyNumberFormat="1" applyBorder="1"/>
    <xf numFmtId="0" fontId="11" fillId="0" borderId="0" xfId="0" applyFont="1"/>
    <xf numFmtId="0" fontId="11" fillId="3" borderId="0" xfId="0" applyFont="1" applyFill="1"/>
    <xf numFmtId="0" fontId="0" fillId="3" borderId="0" xfId="0" applyFill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10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0" fontId="0" fillId="0" borderId="1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10" fontId="0" fillId="0" borderId="2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64B09EFC-39C4-426A-AFB7-34AFAA72A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01108" cy="95250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D528B007-9A6E-438D-B1BF-A21F97DB8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5F1306AC-20FC-4C3F-AC66-0AA3806AD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8299C703-2CEF-424D-A5A3-5FBA79A2B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3C5FF358-1B84-4E3C-A09B-50AF4F107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18043838-235C-47BE-B06B-8437B32D8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E1F8EF47-0748-45FF-8C1D-28741DDDB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1953F492-878B-4393-A631-346944C4C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C05BFDF4-9179-4FAA-B474-9DDAF9AB0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DE2D6EA6-F940-4ED8-80A8-C68023813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1A240C2F-2583-48EF-9E20-9BD90F119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161924</xdr:rowOff>
    </xdr:from>
    <xdr:to>
      <xdr:col>0</xdr:col>
      <xdr:colOff>1686833</xdr:colOff>
      <xdr:row>5</xdr:row>
      <xdr:rowOff>85725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77009AC8-3420-45F3-A4AE-6594D9164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" y="161924"/>
          <a:ext cx="1620158" cy="95250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D76F-6FE6-4BC6-9A2B-F3DAB416136D}">
  <dimension ref="A2:M38"/>
  <sheetViews>
    <sheetView workbookViewId="0">
      <selection activeCell="A18" sqref="A18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6.85546875" customWidth="1"/>
    <col min="6" max="6" width="17.42578125" customWidth="1"/>
    <col min="7" max="7" width="5.5703125" customWidth="1"/>
    <col min="8" max="8" width="15.42578125" customWidth="1"/>
    <col min="10" max="10" width="16.7109375" customWidth="1"/>
    <col min="12" max="12" width="12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21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13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13" x14ac:dyDescent="0.25">
      <c r="A18" s="4" t="s">
        <v>7</v>
      </c>
      <c r="B18" s="64">
        <v>1</v>
      </c>
      <c r="C18" s="65"/>
      <c r="D18" s="64">
        <v>25</v>
      </c>
      <c r="E18" s="65"/>
      <c r="F18" s="52">
        <f t="shared" ref="F18:F24" si="0">D18-H18</f>
        <v>17</v>
      </c>
      <c r="G18" s="52"/>
      <c r="H18" s="53">
        <v>8</v>
      </c>
      <c r="I18" s="54"/>
      <c r="J18" s="55">
        <f t="shared" ref="J18:J24" si="1">F18/D18</f>
        <v>0.68</v>
      </c>
      <c r="K18" s="55"/>
      <c r="L18" s="56">
        <f t="shared" ref="L18:L24" si="2">H18/D18</f>
        <v>0.32</v>
      </c>
      <c r="M18" s="57"/>
    </row>
    <row r="19" spans="1:13" x14ac:dyDescent="0.25">
      <c r="A19" s="4" t="s">
        <v>8</v>
      </c>
      <c r="B19" s="64">
        <v>3</v>
      </c>
      <c r="C19" s="65"/>
      <c r="D19" s="64">
        <v>75</v>
      </c>
      <c r="E19" s="65"/>
      <c r="F19" s="52">
        <f t="shared" si="0"/>
        <v>65</v>
      </c>
      <c r="G19" s="52"/>
      <c r="H19" s="53">
        <v>10</v>
      </c>
      <c r="I19" s="54"/>
      <c r="J19" s="55">
        <f t="shared" si="1"/>
        <v>0.8666666666666667</v>
      </c>
      <c r="K19" s="55"/>
      <c r="L19" s="56">
        <f t="shared" si="2"/>
        <v>0.13333333333333333</v>
      </c>
      <c r="M19" s="57"/>
    </row>
    <row r="20" spans="1:13" x14ac:dyDescent="0.25">
      <c r="A20" s="4" t="s">
        <v>9</v>
      </c>
      <c r="B20" s="64">
        <v>3</v>
      </c>
      <c r="C20" s="65"/>
      <c r="D20" s="64">
        <v>75</v>
      </c>
      <c r="E20" s="65"/>
      <c r="F20" s="52">
        <f t="shared" si="0"/>
        <v>55</v>
      </c>
      <c r="G20" s="52"/>
      <c r="H20" s="53">
        <v>20</v>
      </c>
      <c r="I20" s="54"/>
      <c r="J20" s="55">
        <f t="shared" si="1"/>
        <v>0.73333333333333328</v>
      </c>
      <c r="K20" s="55"/>
      <c r="L20" s="56">
        <f t="shared" si="2"/>
        <v>0.26666666666666666</v>
      </c>
      <c r="M20" s="57"/>
    </row>
    <row r="21" spans="1:13" x14ac:dyDescent="0.25">
      <c r="A21" s="4" t="s">
        <v>10</v>
      </c>
      <c r="B21" s="64">
        <v>5</v>
      </c>
      <c r="C21" s="65"/>
      <c r="D21" s="64">
        <v>125</v>
      </c>
      <c r="E21" s="65"/>
      <c r="F21" s="52">
        <f t="shared" si="0"/>
        <v>104</v>
      </c>
      <c r="G21" s="52"/>
      <c r="H21" s="53">
        <v>21</v>
      </c>
      <c r="I21" s="54"/>
      <c r="J21" s="55">
        <f t="shared" si="1"/>
        <v>0.83199999999999996</v>
      </c>
      <c r="K21" s="55"/>
      <c r="L21" s="56">
        <f t="shared" si="2"/>
        <v>0.16800000000000001</v>
      </c>
      <c r="M21" s="57"/>
    </row>
    <row r="22" spans="1:13" x14ac:dyDescent="0.25">
      <c r="A22" s="4" t="s">
        <v>11</v>
      </c>
      <c r="B22" s="64">
        <v>2</v>
      </c>
      <c r="C22" s="65"/>
      <c r="D22" s="64">
        <v>50</v>
      </c>
      <c r="E22" s="65"/>
      <c r="F22" s="52">
        <f>D22-H22</f>
        <v>46</v>
      </c>
      <c r="G22" s="52"/>
      <c r="H22" s="53">
        <v>4</v>
      </c>
      <c r="I22" s="54"/>
      <c r="J22" s="55">
        <f t="shared" si="1"/>
        <v>0.92</v>
      </c>
      <c r="K22" s="55"/>
      <c r="L22" s="56">
        <f t="shared" si="2"/>
        <v>0.08</v>
      </c>
      <c r="M22" s="57"/>
    </row>
    <row r="23" spans="1:13" x14ac:dyDescent="0.25">
      <c r="A23" s="4" t="s">
        <v>12</v>
      </c>
      <c r="B23" s="64">
        <v>2</v>
      </c>
      <c r="C23" s="65"/>
      <c r="D23" s="53">
        <v>50</v>
      </c>
      <c r="E23" s="54"/>
      <c r="F23" s="52">
        <f t="shared" si="0"/>
        <v>45</v>
      </c>
      <c r="G23" s="52"/>
      <c r="H23" s="53">
        <v>5</v>
      </c>
      <c r="I23" s="54"/>
      <c r="J23" s="55">
        <f t="shared" si="1"/>
        <v>0.9</v>
      </c>
      <c r="K23" s="55"/>
      <c r="L23" s="56">
        <f t="shared" si="2"/>
        <v>0.1</v>
      </c>
      <c r="M23" s="57"/>
    </row>
    <row r="24" spans="1:13" x14ac:dyDescent="0.25">
      <c r="A24" s="5" t="s">
        <v>13</v>
      </c>
      <c r="B24" s="64">
        <v>1</v>
      </c>
      <c r="C24" s="65"/>
      <c r="D24" s="64">
        <v>25</v>
      </c>
      <c r="E24" s="65"/>
      <c r="F24" s="52">
        <f t="shared" si="0"/>
        <v>10</v>
      </c>
      <c r="G24" s="52"/>
      <c r="H24" s="53">
        <v>15</v>
      </c>
      <c r="I24" s="54"/>
      <c r="J24" s="55">
        <f t="shared" si="1"/>
        <v>0.4</v>
      </c>
      <c r="K24" s="55"/>
      <c r="L24" s="56">
        <f t="shared" si="2"/>
        <v>0.6</v>
      </c>
      <c r="M24" s="57"/>
    </row>
    <row r="25" spans="1:13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13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13" x14ac:dyDescent="0.25">
      <c r="A27" s="4" t="s">
        <v>6</v>
      </c>
      <c r="B27" s="64">
        <f>SUM(B18:C26)</f>
        <v>17</v>
      </c>
      <c r="C27" s="65"/>
      <c r="D27" s="64">
        <f>SUM(D18:E26)</f>
        <v>425</v>
      </c>
      <c r="E27" s="65"/>
      <c r="F27" s="64">
        <f>SUM(F18:G26)</f>
        <v>342</v>
      </c>
      <c r="G27" s="65"/>
      <c r="H27" s="64">
        <f>SUM(H18:I26)</f>
        <v>83</v>
      </c>
      <c r="I27" s="65"/>
      <c r="J27" s="56">
        <f>F27/D27</f>
        <v>0.80470588235294116</v>
      </c>
      <c r="K27" s="66"/>
      <c r="L27" s="56">
        <f>H27/D27</f>
        <v>0.19529411764705881</v>
      </c>
      <c r="M27" s="57"/>
    </row>
    <row r="28" spans="1:13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13" x14ac:dyDescent="0.25">
      <c r="B29" s="78"/>
      <c r="C29" s="78"/>
      <c r="D29" s="78"/>
      <c r="E29" s="78"/>
    </row>
    <row r="30" spans="1:13" ht="15.75" thickBot="1" x14ac:dyDescent="0.3"/>
    <row r="31" spans="1:13" ht="15.75" thickBot="1" x14ac:dyDescent="0.3">
      <c r="A31" s="26" t="s">
        <v>14</v>
      </c>
      <c r="B31" s="17"/>
      <c r="C31" s="79"/>
      <c r="D31" s="79"/>
      <c r="E31" s="18">
        <f>H18+H19+H20+H21+H22+H23+H24</f>
        <v>83</v>
      </c>
      <c r="F31" s="19"/>
      <c r="J31" s="27" t="s">
        <v>15</v>
      </c>
      <c r="K31" s="28">
        <f>L27</f>
        <v>0.19529411764705881</v>
      </c>
      <c r="L31" s="40" t="s">
        <v>16</v>
      </c>
      <c r="M31" s="20"/>
    </row>
    <row r="32" spans="1:13" x14ac:dyDescent="0.25">
      <c r="A32" s="20"/>
      <c r="C32" s="78" t="s">
        <v>17</v>
      </c>
      <c r="D32" s="78"/>
      <c r="E32" s="21">
        <v>73</v>
      </c>
      <c r="J32" s="39" t="s">
        <v>17</v>
      </c>
      <c r="K32" s="25"/>
      <c r="L32" s="41">
        <f>E32/D27</f>
        <v>0.17176470588235293</v>
      </c>
      <c r="M32" s="20"/>
    </row>
    <row r="33" spans="1:13" x14ac:dyDescent="0.25">
      <c r="A33" s="20"/>
      <c r="C33" s="78" t="s">
        <v>18</v>
      </c>
      <c r="D33" s="78"/>
      <c r="E33" s="21">
        <v>8</v>
      </c>
      <c r="J33" s="42" t="s">
        <v>18</v>
      </c>
      <c r="K33" s="29"/>
      <c r="L33" s="43">
        <f>E33/D27</f>
        <v>1.8823529411764704E-2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v>2</v>
      </c>
      <c r="J34" s="23" t="s">
        <v>20</v>
      </c>
      <c r="K34" s="24"/>
      <c r="L34" s="44">
        <f>E34/D27</f>
        <v>4.7058823529411761E-3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C32:D32"/>
    <mergeCell ref="C31:D31"/>
    <mergeCell ref="C33:D33"/>
    <mergeCell ref="C34:D34"/>
    <mergeCell ref="B28:C28"/>
    <mergeCell ref="D28:E28"/>
    <mergeCell ref="B29:C29"/>
    <mergeCell ref="D29:E29"/>
    <mergeCell ref="A15:A16"/>
    <mergeCell ref="B15:C16"/>
    <mergeCell ref="D15:E16"/>
    <mergeCell ref="B27:C27"/>
    <mergeCell ref="D27:E27"/>
    <mergeCell ref="B24:C24"/>
    <mergeCell ref="D24:E24"/>
    <mergeCell ref="B22:C22"/>
    <mergeCell ref="D22:E22"/>
    <mergeCell ref="B20:C20"/>
    <mergeCell ref="D20:E20"/>
    <mergeCell ref="B18:C18"/>
    <mergeCell ref="D18:E18"/>
    <mergeCell ref="B17:C17"/>
    <mergeCell ref="D17:E17"/>
    <mergeCell ref="F27:G27"/>
    <mergeCell ref="H27:I27"/>
    <mergeCell ref="J27:K27"/>
    <mergeCell ref="L27:M27"/>
    <mergeCell ref="B26:C26"/>
    <mergeCell ref="D26:E26"/>
    <mergeCell ref="F26:G26"/>
    <mergeCell ref="H26:I26"/>
    <mergeCell ref="J26:K26"/>
    <mergeCell ref="L26:M26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L15:M16"/>
    <mergeCell ref="F18:G18"/>
    <mergeCell ref="H18:I18"/>
    <mergeCell ref="J18:K18"/>
    <mergeCell ref="L18:M18"/>
    <mergeCell ref="L17:M17"/>
    <mergeCell ref="F17:G17"/>
    <mergeCell ref="H17:I17"/>
    <mergeCell ref="J17:K17"/>
    <mergeCell ref="F15:G16"/>
    <mergeCell ref="H15:I16"/>
    <mergeCell ref="J15:K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4FB22-8E17-434E-AC97-7056B684776C}">
  <dimension ref="A2:M38"/>
  <sheetViews>
    <sheetView workbookViewId="0">
      <selection activeCell="A18" sqref="A18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29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13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13" x14ac:dyDescent="0.25">
      <c r="A18" s="4" t="s">
        <v>7</v>
      </c>
      <c r="B18" s="64">
        <v>1</v>
      </c>
      <c r="C18" s="65"/>
      <c r="D18" s="64">
        <v>24</v>
      </c>
      <c r="E18" s="65"/>
      <c r="F18" s="52">
        <f t="shared" ref="F18:F24" si="0">D18-H18</f>
        <v>17</v>
      </c>
      <c r="G18" s="52"/>
      <c r="H18" s="53">
        <v>7</v>
      </c>
      <c r="I18" s="54"/>
      <c r="J18" s="55">
        <f t="shared" ref="J18:J24" si="1">F18/D18</f>
        <v>0.70833333333333337</v>
      </c>
      <c r="K18" s="55"/>
      <c r="L18" s="56">
        <f t="shared" ref="L18:L24" si="2">H18/D18</f>
        <v>0.29166666666666669</v>
      </c>
      <c r="M18" s="57"/>
    </row>
    <row r="19" spans="1:13" x14ac:dyDescent="0.25">
      <c r="A19" s="4" t="s">
        <v>8</v>
      </c>
      <c r="B19" s="64">
        <v>3</v>
      </c>
      <c r="C19" s="65"/>
      <c r="D19" s="64">
        <v>72</v>
      </c>
      <c r="E19" s="65"/>
      <c r="F19" s="52">
        <f t="shared" si="0"/>
        <v>69</v>
      </c>
      <c r="G19" s="52"/>
      <c r="H19" s="53">
        <v>3</v>
      </c>
      <c r="I19" s="54"/>
      <c r="J19" s="55">
        <f t="shared" si="1"/>
        <v>0.95833333333333337</v>
      </c>
      <c r="K19" s="55"/>
      <c r="L19" s="56">
        <f t="shared" si="2"/>
        <v>4.1666666666666664E-2</v>
      </c>
      <c r="M19" s="57"/>
    </row>
    <row r="20" spans="1:13" x14ac:dyDescent="0.25">
      <c r="A20" s="4" t="s">
        <v>9</v>
      </c>
      <c r="B20" s="64">
        <v>3</v>
      </c>
      <c r="C20" s="65"/>
      <c r="D20" s="64">
        <v>72</v>
      </c>
      <c r="E20" s="65"/>
      <c r="F20" s="52">
        <f t="shared" si="0"/>
        <v>57</v>
      </c>
      <c r="G20" s="52"/>
      <c r="H20" s="53">
        <v>15</v>
      </c>
      <c r="I20" s="54"/>
      <c r="J20" s="55">
        <f t="shared" si="1"/>
        <v>0.79166666666666663</v>
      </c>
      <c r="K20" s="55"/>
      <c r="L20" s="56">
        <f t="shared" si="2"/>
        <v>0.20833333333333334</v>
      </c>
      <c r="M20" s="57"/>
    </row>
    <row r="21" spans="1:13" x14ac:dyDescent="0.25">
      <c r="A21" s="4" t="s">
        <v>10</v>
      </c>
      <c r="B21" s="64">
        <v>5</v>
      </c>
      <c r="C21" s="65"/>
      <c r="D21" s="64">
        <v>120</v>
      </c>
      <c r="E21" s="65"/>
      <c r="F21" s="52">
        <f t="shared" si="0"/>
        <v>113</v>
      </c>
      <c r="G21" s="52"/>
      <c r="H21" s="53">
        <v>7</v>
      </c>
      <c r="I21" s="54"/>
      <c r="J21" s="55">
        <f t="shared" si="1"/>
        <v>0.94166666666666665</v>
      </c>
      <c r="K21" s="55"/>
      <c r="L21" s="56">
        <f t="shared" si="2"/>
        <v>5.8333333333333334E-2</v>
      </c>
      <c r="M21" s="57"/>
    </row>
    <row r="22" spans="1:13" x14ac:dyDescent="0.25">
      <c r="A22" s="4" t="s">
        <v>11</v>
      </c>
      <c r="B22" s="64">
        <v>2</v>
      </c>
      <c r="C22" s="65"/>
      <c r="D22" s="64">
        <v>48</v>
      </c>
      <c r="E22" s="65"/>
      <c r="F22" s="52">
        <f>D22-H22</f>
        <v>47</v>
      </c>
      <c r="G22" s="52"/>
      <c r="H22" s="53">
        <v>1</v>
      </c>
      <c r="I22" s="54"/>
      <c r="J22" s="55">
        <f t="shared" si="1"/>
        <v>0.97916666666666663</v>
      </c>
      <c r="K22" s="55"/>
      <c r="L22" s="56">
        <f t="shared" si="2"/>
        <v>2.0833333333333332E-2</v>
      </c>
      <c r="M22" s="57"/>
    </row>
    <row r="23" spans="1:13" x14ac:dyDescent="0.25">
      <c r="A23" s="4" t="s">
        <v>12</v>
      </c>
      <c r="B23" s="64">
        <v>2</v>
      </c>
      <c r="C23" s="65"/>
      <c r="D23" s="53">
        <v>48</v>
      </c>
      <c r="E23" s="54"/>
      <c r="F23" s="52">
        <f t="shared" si="0"/>
        <v>40</v>
      </c>
      <c r="G23" s="52"/>
      <c r="H23" s="53">
        <v>8</v>
      </c>
      <c r="I23" s="54"/>
      <c r="J23" s="55">
        <f t="shared" si="1"/>
        <v>0.83333333333333337</v>
      </c>
      <c r="K23" s="55"/>
      <c r="L23" s="56">
        <f t="shared" si="2"/>
        <v>0.16666666666666666</v>
      </c>
      <c r="M23" s="57"/>
    </row>
    <row r="24" spans="1:13" x14ac:dyDescent="0.25">
      <c r="A24" s="5" t="s">
        <v>13</v>
      </c>
      <c r="B24" s="64">
        <v>1</v>
      </c>
      <c r="C24" s="65"/>
      <c r="D24" s="64">
        <v>24</v>
      </c>
      <c r="E24" s="65"/>
      <c r="F24" s="52">
        <f t="shared" si="0"/>
        <v>18</v>
      </c>
      <c r="G24" s="52"/>
      <c r="H24" s="53">
        <v>6</v>
      </c>
      <c r="I24" s="54"/>
      <c r="J24" s="55">
        <f t="shared" si="1"/>
        <v>0.75</v>
      </c>
      <c r="K24" s="55"/>
      <c r="L24" s="56">
        <f t="shared" si="2"/>
        <v>0.25</v>
      </c>
      <c r="M24" s="57"/>
    </row>
    <row r="25" spans="1:13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13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13" x14ac:dyDescent="0.25">
      <c r="A27" s="4" t="s">
        <v>6</v>
      </c>
      <c r="B27" s="64">
        <f>SUM(B18:C26)</f>
        <v>17</v>
      </c>
      <c r="C27" s="65"/>
      <c r="D27" s="64">
        <f>SUM(D18:E26)</f>
        <v>408</v>
      </c>
      <c r="E27" s="65"/>
      <c r="F27" s="64">
        <f>SUM(F18:G26)</f>
        <v>361</v>
      </c>
      <c r="G27" s="65"/>
      <c r="H27" s="64">
        <f>SUM(H18:I26)</f>
        <v>47</v>
      </c>
      <c r="I27" s="65"/>
      <c r="J27" s="56">
        <f>F27/D27</f>
        <v>0.88480392156862742</v>
      </c>
      <c r="K27" s="66"/>
      <c r="L27" s="56">
        <f>H27/D27</f>
        <v>0.11519607843137254</v>
      </c>
      <c r="M27" s="57"/>
    </row>
    <row r="28" spans="1:13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13" x14ac:dyDescent="0.25">
      <c r="B29" s="78"/>
      <c r="C29" s="78"/>
      <c r="D29" s="78"/>
      <c r="E29" s="78"/>
    </row>
    <row r="30" spans="1:13" ht="15.75" thickBot="1" x14ac:dyDescent="0.3"/>
    <row r="31" spans="1:13" ht="15.75" thickBot="1" x14ac:dyDescent="0.3">
      <c r="A31" s="26" t="s">
        <v>14</v>
      </c>
      <c r="B31" s="17"/>
      <c r="C31" s="79"/>
      <c r="D31" s="79"/>
      <c r="E31" s="18">
        <f>H18+H19+H20+H21+H22+H23+H24</f>
        <v>47</v>
      </c>
      <c r="F31" s="19"/>
      <c r="J31" s="27" t="s">
        <v>15</v>
      </c>
      <c r="K31" s="28">
        <f>L27</f>
        <v>0.11519607843137254</v>
      </c>
      <c r="L31" s="40" t="s">
        <v>16</v>
      </c>
      <c r="M31" s="20"/>
    </row>
    <row r="32" spans="1:13" x14ac:dyDescent="0.25">
      <c r="A32" s="20"/>
      <c r="C32" s="78" t="s">
        <v>17</v>
      </c>
      <c r="D32" s="78"/>
      <c r="E32" s="21">
        <v>17</v>
      </c>
      <c r="J32" s="39" t="s">
        <v>17</v>
      </c>
      <c r="K32" s="25"/>
      <c r="L32" s="41">
        <f>E32/D27</f>
        <v>4.1666666666666664E-2</v>
      </c>
      <c r="M32" s="20"/>
    </row>
    <row r="33" spans="1:13" x14ac:dyDescent="0.25">
      <c r="A33" s="20"/>
      <c r="C33" s="78" t="s">
        <v>18</v>
      </c>
      <c r="D33" s="78"/>
      <c r="E33" s="21">
        <v>10</v>
      </c>
      <c r="J33" s="42" t="s">
        <v>18</v>
      </c>
      <c r="K33" s="29"/>
      <c r="L33" s="43">
        <f>E33/D27</f>
        <v>2.4509803921568627E-2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v>20</v>
      </c>
      <c r="J34" s="23" t="s">
        <v>20</v>
      </c>
      <c r="K34" s="24"/>
      <c r="L34" s="44">
        <f>E34/D27</f>
        <v>4.9019607843137254E-2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1A33-D7D2-4002-926A-0DD376DC6569}">
  <dimension ref="A2:T38"/>
  <sheetViews>
    <sheetView topLeftCell="A3" workbookViewId="0">
      <selection activeCell="O28" sqref="O28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30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27</v>
      </c>
      <c r="E18" s="65"/>
      <c r="F18" s="52">
        <f t="shared" ref="F18:F24" si="0">D18-H18</f>
        <v>14</v>
      </c>
      <c r="G18" s="52"/>
      <c r="H18" s="53">
        <v>13</v>
      </c>
      <c r="I18" s="54"/>
      <c r="J18" s="55">
        <f t="shared" ref="J18:J24" si="1">F18/D18</f>
        <v>0.51851851851851849</v>
      </c>
      <c r="K18" s="55"/>
      <c r="L18" s="56">
        <f t="shared" ref="L18:L24" si="2">H18/D18</f>
        <v>0.48148148148148145</v>
      </c>
      <c r="M18" s="57"/>
    </row>
    <row r="19" spans="1:20" x14ac:dyDescent="0.25">
      <c r="A19" s="4" t="s">
        <v>8</v>
      </c>
      <c r="B19" s="64">
        <v>3</v>
      </c>
      <c r="C19" s="65"/>
      <c r="D19" s="64">
        <v>81</v>
      </c>
      <c r="E19" s="65"/>
      <c r="F19" s="52">
        <f t="shared" si="0"/>
        <v>71</v>
      </c>
      <c r="G19" s="52"/>
      <c r="H19" s="53">
        <v>10</v>
      </c>
      <c r="I19" s="54"/>
      <c r="J19" s="55">
        <f t="shared" si="1"/>
        <v>0.87654320987654322</v>
      </c>
      <c r="K19" s="55"/>
      <c r="L19" s="56">
        <f t="shared" si="2"/>
        <v>0.12345679012345678</v>
      </c>
      <c r="M19" s="57"/>
    </row>
    <row r="20" spans="1:20" x14ac:dyDescent="0.25">
      <c r="A20" s="4" t="s">
        <v>9</v>
      </c>
      <c r="B20" s="64">
        <v>3</v>
      </c>
      <c r="C20" s="65"/>
      <c r="D20" s="64">
        <v>81</v>
      </c>
      <c r="E20" s="65"/>
      <c r="F20" s="52">
        <f t="shared" si="0"/>
        <v>74</v>
      </c>
      <c r="G20" s="52"/>
      <c r="H20" s="53">
        <v>7</v>
      </c>
      <c r="I20" s="54"/>
      <c r="J20" s="55">
        <f t="shared" si="1"/>
        <v>0.9135802469135802</v>
      </c>
      <c r="K20" s="55"/>
      <c r="L20" s="56">
        <f t="shared" si="2"/>
        <v>8.6419753086419748E-2</v>
      </c>
      <c r="M20" s="57"/>
    </row>
    <row r="21" spans="1:20" x14ac:dyDescent="0.25">
      <c r="A21" s="4" t="s">
        <v>10</v>
      </c>
      <c r="B21" s="83">
        <v>6</v>
      </c>
      <c r="C21" s="84"/>
      <c r="D21" s="64">
        <v>162</v>
      </c>
      <c r="E21" s="65"/>
      <c r="F21" s="52">
        <f t="shared" si="0"/>
        <v>136</v>
      </c>
      <c r="G21" s="52"/>
      <c r="H21" s="53">
        <v>26</v>
      </c>
      <c r="I21" s="54"/>
      <c r="J21" s="55">
        <f t="shared" si="1"/>
        <v>0.83950617283950613</v>
      </c>
      <c r="K21" s="55"/>
      <c r="L21" s="56">
        <f t="shared" si="2"/>
        <v>0.16049382716049382</v>
      </c>
      <c r="M21" s="57"/>
      <c r="O21" s="46" t="s">
        <v>31</v>
      </c>
      <c r="P21" s="46"/>
      <c r="Q21" s="46"/>
      <c r="R21" s="46"/>
      <c r="S21" s="46"/>
      <c r="T21" s="46"/>
    </row>
    <row r="22" spans="1:20" x14ac:dyDescent="0.25">
      <c r="A22" s="4" t="s">
        <v>11</v>
      </c>
      <c r="B22" s="64">
        <v>2</v>
      </c>
      <c r="C22" s="65"/>
      <c r="D22" s="64">
        <v>54</v>
      </c>
      <c r="E22" s="65"/>
      <c r="F22" s="52">
        <f>D22-H22</f>
        <v>50</v>
      </c>
      <c r="G22" s="52"/>
      <c r="H22" s="53">
        <v>4</v>
      </c>
      <c r="I22" s="54"/>
      <c r="J22" s="55">
        <f t="shared" si="1"/>
        <v>0.92592592592592593</v>
      </c>
      <c r="K22" s="55"/>
      <c r="L22" s="56">
        <f t="shared" si="2"/>
        <v>7.407407407407407E-2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54</v>
      </c>
      <c r="E23" s="54"/>
      <c r="F23" s="52">
        <f t="shared" si="0"/>
        <v>52</v>
      </c>
      <c r="G23" s="52"/>
      <c r="H23" s="53">
        <v>2</v>
      </c>
      <c r="I23" s="54"/>
      <c r="J23" s="55">
        <f t="shared" si="1"/>
        <v>0.96296296296296291</v>
      </c>
      <c r="K23" s="55"/>
      <c r="L23" s="56">
        <f t="shared" si="2"/>
        <v>3.7037037037037035E-2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27</v>
      </c>
      <c r="E24" s="65"/>
      <c r="F24" s="52">
        <f t="shared" si="0"/>
        <v>23</v>
      </c>
      <c r="G24" s="52"/>
      <c r="H24" s="53">
        <v>4</v>
      </c>
      <c r="I24" s="54"/>
      <c r="J24" s="55">
        <f t="shared" si="1"/>
        <v>0.85185185185185186</v>
      </c>
      <c r="K24" s="55"/>
      <c r="L24" s="56">
        <f t="shared" si="2"/>
        <v>0.14814814814814814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SUM(B18:C24)</f>
        <v>18</v>
      </c>
      <c r="C27" s="65"/>
      <c r="D27" s="64">
        <f>SUM(D18:E26)</f>
        <v>486</v>
      </c>
      <c r="E27" s="65"/>
      <c r="F27" s="64">
        <f>SUM(F18:G26)</f>
        <v>420</v>
      </c>
      <c r="G27" s="65"/>
      <c r="H27" s="64">
        <f>SUM(H18:I26)</f>
        <v>66</v>
      </c>
      <c r="I27" s="65"/>
      <c r="J27" s="56">
        <f>F27/D27</f>
        <v>0.86419753086419748</v>
      </c>
      <c r="K27" s="66"/>
      <c r="L27" s="56">
        <f>H27/D27</f>
        <v>0.13580246913580246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66</v>
      </c>
      <c r="F31" s="19"/>
      <c r="J31" s="27" t="s">
        <v>15</v>
      </c>
      <c r="K31" s="28">
        <f>L27</f>
        <v>0.13580246913580246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27</v>
      </c>
      <c r="J32" s="39" t="s">
        <v>17</v>
      </c>
      <c r="K32" s="25"/>
      <c r="L32" s="41">
        <f>E32/D27</f>
        <v>5.5555555555555552E-2</v>
      </c>
      <c r="M32" s="20"/>
    </row>
    <row r="33" spans="1:13" x14ac:dyDescent="0.25">
      <c r="A33" s="20"/>
      <c r="C33" s="78" t="s">
        <v>18</v>
      </c>
      <c r="D33" s="78"/>
      <c r="E33" s="21">
        <v>25</v>
      </c>
      <c r="J33" s="42" t="s">
        <v>18</v>
      </c>
      <c r="K33" s="29"/>
      <c r="L33" s="43">
        <f>E33/D27</f>
        <v>5.1440329218106998E-2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14</v>
      </c>
      <c r="J34" s="23" t="s">
        <v>20</v>
      </c>
      <c r="K34" s="24"/>
      <c r="L34" s="44">
        <f>E34/D27</f>
        <v>2.8806584362139918E-2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3449-A152-4B78-B40C-F1A927B5AA95}">
  <dimension ref="A2:T38"/>
  <sheetViews>
    <sheetView workbookViewId="0">
      <selection activeCell="B18" sqref="B18:C24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32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23</v>
      </c>
      <c r="E18" s="65"/>
      <c r="F18" s="52">
        <f t="shared" ref="F18:F24" si="0">D18-H18</f>
        <v>13</v>
      </c>
      <c r="G18" s="52"/>
      <c r="H18" s="53">
        <v>10</v>
      </c>
      <c r="I18" s="54"/>
      <c r="J18" s="55">
        <f t="shared" ref="J18:J24" si="1">F18/D18</f>
        <v>0.56521739130434778</v>
      </c>
      <c r="K18" s="55"/>
      <c r="L18" s="56">
        <f t="shared" ref="L18:L24" si="2">H18/D18</f>
        <v>0.43478260869565216</v>
      </c>
      <c r="M18" s="57"/>
    </row>
    <row r="19" spans="1:20" x14ac:dyDescent="0.25">
      <c r="A19" s="4" t="s">
        <v>8</v>
      </c>
      <c r="B19" s="64">
        <v>3</v>
      </c>
      <c r="C19" s="65"/>
      <c r="D19" s="64">
        <v>69</v>
      </c>
      <c r="E19" s="65"/>
      <c r="F19" s="52">
        <f t="shared" si="0"/>
        <v>59</v>
      </c>
      <c r="G19" s="52"/>
      <c r="H19" s="53">
        <v>10</v>
      </c>
      <c r="I19" s="54"/>
      <c r="J19" s="55">
        <f t="shared" si="1"/>
        <v>0.85507246376811596</v>
      </c>
      <c r="K19" s="55"/>
      <c r="L19" s="56">
        <f t="shared" si="2"/>
        <v>0.14492753623188406</v>
      </c>
      <c r="M19" s="57"/>
    </row>
    <row r="20" spans="1:20" x14ac:dyDescent="0.25">
      <c r="A20" s="4" t="s">
        <v>9</v>
      </c>
      <c r="B20" s="64">
        <v>3</v>
      </c>
      <c r="C20" s="65"/>
      <c r="D20" s="64">
        <v>69</v>
      </c>
      <c r="E20" s="65"/>
      <c r="F20" s="52">
        <f t="shared" si="0"/>
        <v>68</v>
      </c>
      <c r="G20" s="52"/>
      <c r="H20" s="53">
        <v>1</v>
      </c>
      <c r="I20" s="54"/>
      <c r="J20" s="55">
        <f t="shared" si="1"/>
        <v>0.98550724637681164</v>
      </c>
      <c r="K20" s="55"/>
      <c r="L20" s="56">
        <f t="shared" si="2"/>
        <v>1.4492753623188406E-2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138</v>
      </c>
      <c r="E21" s="65"/>
      <c r="F21" s="52">
        <f t="shared" si="0"/>
        <v>125</v>
      </c>
      <c r="G21" s="52"/>
      <c r="H21" s="53">
        <v>13</v>
      </c>
      <c r="I21" s="54"/>
      <c r="J21" s="55">
        <f t="shared" si="1"/>
        <v>0.90579710144927539</v>
      </c>
      <c r="K21" s="55"/>
      <c r="L21" s="56">
        <f t="shared" si="2"/>
        <v>9.420289855072464E-2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2</v>
      </c>
      <c r="C22" s="65"/>
      <c r="D22" s="64">
        <v>46</v>
      </c>
      <c r="E22" s="65"/>
      <c r="F22" s="52">
        <f>D22-H22</f>
        <v>39</v>
      </c>
      <c r="G22" s="52"/>
      <c r="H22" s="53">
        <v>7</v>
      </c>
      <c r="I22" s="54"/>
      <c r="J22" s="55">
        <f t="shared" si="1"/>
        <v>0.84782608695652173</v>
      </c>
      <c r="K22" s="55"/>
      <c r="L22" s="56">
        <f t="shared" si="2"/>
        <v>0.15217391304347827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46</v>
      </c>
      <c r="E23" s="54"/>
      <c r="F23" s="52">
        <f t="shared" si="0"/>
        <v>44</v>
      </c>
      <c r="G23" s="52"/>
      <c r="H23" s="53">
        <v>2</v>
      </c>
      <c r="I23" s="54"/>
      <c r="J23" s="55">
        <f t="shared" si="1"/>
        <v>0.95652173913043481</v>
      </c>
      <c r="K23" s="55"/>
      <c r="L23" s="56">
        <f t="shared" si="2"/>
        <v>4.3478260869565216E-2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23</v>
      </c>
      <c r="E24" s="65"/>
      <c r="F24" s="52">
        <f t="shared" si="0"/>
        <v>19</v>
      </c>
      <c r="G24" s="52"/>
      <c r="H24" s="53">
        <v>4</v>
      </c>
      <c r="I24" s="54"/>
      <c r="J24" s="55">
        <f t="shared" si="1"/>
        <v>0.82608695652173914</v>
      </c>
      <c r="K24" s="55"/>
      <c r="L24" s="56">
        <f t="shared" si="2"/>
        <v>0.17391304347826086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18</v>
      </c>
      <c r="C27" s="65"/>
      <c r="D27" s="64">
        <f>SUM(D18:E26)</f>
        <v>414</v>
      </c>
      <c r="E27" s="65"/>
      <c r="F27" s="64">
        <f>SUM(F18:G26)</f>
        <v>367</v>
      </c>
      <c r="G27" s="65"/>
      <c r="H27" s="64">
        <f>SUM(H18:I26)</f>
        <v>47</v>
      </c>
      <c r="I27" s="65"/>
      <c r="J27" s="56">
        <f>F27/D27</f>
        <v>0.88647342995169087</v>
      </c>
      <c r="K27" s="66"/>
      <c r="L27" s="56">
        <f>H27/D27</f>
        <v>0.11352657004830918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47</v>
      </c>
      <c r="F31" s="19"/>
      <c r="J31" s="27" t="s">
        <v>15</v>
      </c>
      <c r="K31" s="28">
        <f>L27</f>
        <v>0.11352657004830918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30</v>
      </c>
      <c r="J32" s="39" t="s">
        <v>17</v>
      </c>
      <c r="K32" s="25"/>
      <c r="L32" s="41">
        <f>E32/D27</f>
        <v>7.2463768115942032E-2</v>
      </c>
      <c r="M32" s="20"/>
    </row>
    <row r="33" spans="1:13" x14ac:dyDescent="0.25">
      <c r="A33" s="20"/>
      <c r="C33" s="78" t="s">
        <v>18</v>
      </c>
      <c r="D33" s="78"/>
      <c r="E33" s="21">
        <v>14</v>
      </c>
      <c r="J33" s="42" t="s">
        <v>18</v>
      </c>
      <c r="K33" s="29"/>
      <c r="L33" s="43">
        <f>E33/D27</f>
        <v>3.3816425120772944E-2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3</v>
      </c>
      <c r="J34" s="23" t="s">
        <v>20</v>
      </c>
      <c r="K34" s="24"/>
      <c r="L34" s="44">
        <f>E34/D27</f>
        <v>7.246376811594203E-3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A0D66-5723-45DA-827A-1AF0624F40AD}">
  <dimension ref="A2:T38"/>
  <sheetViews>
    <sheetView workbookViewId="0">
      <selection activeCell="F32" sqref="F32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33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26</v>
      </c>
      <c r="E18" s="65"/>
      <c r="F18" s="52">
        <f t="shared" ref="F18:F21" si="0">D18-H18</f>
        <v>25</v>
      </c>
      <c r="G18" s="52"/>
      <c r="H18" s="53">
        <v>1</v>
      </c>
      <c r="I18" s="54"/>
      <c r="J18" s="55">
        <f t="shared" ref="J18:J24" si="1">F18/D18</f>
        <v>0.96153846153846156</v>
      </c>
      <c r="K18" s="55"/>
      <c r="L18" s="56">
        <f t="shared" ref="L18:L24" si="2">H18/D18</f>
        <v>3.8461538461538464E-2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78</v>
      </c>
      <c r="E19" s="65"/>
      <c r="F19" s="52">
        <f t="shared" si="0"/>
        <v>73</v>
      </c>
      <c r="G19" s="52"/>
      <c r="H19" s="53">
        <v>5</v>
      </c>
      <c r="I19" s="54"/>
      <c r="J19" s="55">
        <f t="shared" si="1"/>
        <v>0.9358974358974359</v>
      </c>
      <c r="K19" s="55"/>
      <c r="L19" s="56">
        <f t="shared" si="2"/>
        <v>6.4102564102564097E-2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78</v>
      </c>
      <c r="E20" s="65"/>
      <c r="F20" s="52">
        <f t="shared" si="0"/>
        <v>76</v>
      </c>
      <c r="G20" s="52"/>
      <c r="H20" s="53">
        <v>2</v>
      </c>
      <c r="I20" s="54"/>
      <c r="J20" s="55">
        <f t="shared" si="1"/>
        <v>0.97435897435897434</v>
      </c>
      <c r="K20" s="55"/>
      <c r="L20" s="56">
        <f t="shared" si="2"/>
        <v>2.564102564102564E-2</v>
      </c>
      <c r="M20" s="57"/>
      <c r="Q20" s="47" t="s">
        <v>34</v>
      </c>
      <c r="R20" s="47"/>
      <c r="S20" s="47"/>
      <c r="T20" s="47"/>
    </row>
    <row r="21" spans="1:20" x14ac:dyDescent="0.25">
      <c r="A21" s="4" t="s">
        <v>10</v>
      </c>
      <c r="B21" s="64">
        <v>6</v>
      </c>
      <c r="C21" s="65"/>
      <c r="D21" s="64">
        <v>208</v>
      </c>
      <c r="E21" s="65"/>
      <c r="F21" s="52">
        <f t="shared" si="0"/>
        <v>202</v>
      </c>
      <c r="G21" s="52"/>
      <c r="H21" s="53">
        <v>6</v>
      </c>
      <c r="I21" s="54"/>
      <c r="J21" s="55">
        <f t="shared" si="1"/>
        <v>0.97115384615384615</v>
      </c>
      <c r="K21" s="55"/>
      <c r="L21" s="56">
        <f t="shared" si="2"/>
        <v>2.8846153846153848E-2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83">
        <v>3</v>
      </c>
      <c r="C22" s="84"/>
      <c r="D22" s="64">
        <v>78</v>
      </c>
      <c r="E22" s="65"/>
      <c r="F22" s="52">
        <f>D22-H22</f>
        <v>78</v>
      </c>
      <c r="G22" s="52"/>
      <c r="H22" s="53">
        <v>0</v>
      </c>
      <c r="I22" s="54"/>
      <c r="J22" s="55">
        <f t="shared" si="1"/>
        <v>1</v>
      </c>
      <c r="K22" s="55"/>
      <c r="L22" s="56">
        <f t="shared" si="2"/>
        <v>0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52</v>
      </c>
      <c r="E23" s="54"/>
      <c r="F23" s="52">
        <f t="shared" ref="F23:F24" si="3">D23-H23</f>
        <v>49</v>
      </c>
      <c r="G23" s="52"/>
      <c r="H23" s="53">
        <v>3</v>
      </c>
      <c r="I23" s="54"/>
      <c r="J23" s="55">
        <f t="shared" si="1"/>
        <v>0.94230769230769229</v>
      </c>
      <c r="K23" s="55"/>
      <c r="L23" s="56">
        <f t="shared" si="2"/>
        <v>5.7692307692307696E-2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26</v>
      </c>
      <c r="E24" s="65"/>
      <c r="F24" s="52">
        <f t="shared" si="3"/>
        <v>23</v>
      </c>
      <c r="G24" s="52"/>
      <c r="H24" s="53">
        <v>3</v>
      </c>
      <c r="I24" s="54"/>
      <c r="J24" s="55">
        <f t="shared" si="1"/>
        <v>0.88461538461538458</v>
      </c>
      <c r="K24" s="55"/>
      <c r="L24" s="56">
        <f t="shared" si="2"/>
        <v>0.11538461538461539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546</v>
      </c>
      <c r="E27" s="65"/>
      <c r="F27" s="64">
        <f>SUM(F18:G26)</f>
        <v>526</v>
      </c>
      <c r="G27" s="65"/>
      <c r="H27" s="64">
        <f>SUM(H18:I26)</f>
        <v>20</v>
      </c>
      <c r="I27" s="65"/>
      <c r="J27" s="56">
        <f>F27/D27</f>
        <v>0.96336996336996339</v>
      </c>
      <c r="K27" s="66"/>
      <c r="L27" s="56">
        <f>H27/D27</f>
        <v>3.6630036630036632E-2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20</v>
      </c>
      <c r="F31" s="19"/>
      <c r="J31" s="27" t="s">
        <v>15</v>
      </c>
      <c r="K31" s="28">
        <f>L27</f>
        <v>3.6630036630036632E-2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14</v>
      </c>
      <c r="J32" s="39" t="s">
        <v>17</v>
      </c>
      <c r="K32" s="25"/>
      <c r="L32" s="41">
        <f>E32/D27</f>
        <v>2.564102564102564E-2</v>
      </c>
      <c r="M32" s="20"/>
    </row>
    <row r="33" spans="1:13" x14ac:dyDescent="0.25">
      <c r="A33" s="20"/>
      <c r="C33" s="78" t="s">
        <v>18</v>
      </c>
      <c r="D33" s="78"/>
      <c r="E33" s="21">
        <v>3</v>
      </c>
      <c r="J33" s="42" t="s">
        <v>18</v>
      </c>
      <c r="K33" s="29"/>
      <c r="L33" s="43">
        <f>E33/D27</f>
        <v>5.4945054945054949E-3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3</v>
      </c>
      <c r="J34" s="23" t="s">
        <v>20</v>
      </c>
      <c r="K34" s="24"/>
      <c r="L34" s="44">
        <f>E34/D27</f>
        <v>5.4945054945054949E-3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35BAF-493F-425E-8CEA-33EF72B81623}">
  <dimension ref="A2:T38"/>
  <sheetViews>
    <sheetView topLeftCell="A6" workbookViewId="0">
      <selection activeCell="A6" sqref="A1:XFD1048576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35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25</v>
      </c>
      <c r="E18" s="65"/>
      <c r="F18" s="52">
        <f t="shared" ref="F18:F21" si="0">D18-H18</f>
        <v>24</v>
      </c>
      <c r="G18" s="52"/>
      <c r="H18" s="53">
        <v>1</v>
      </c>
      <c r="I18" s="54"/>
      <c r="J18" s="55">
        <f t="shared" ref="J18:J24" si="1">F18/D18</f>
        <v>0.96</v>
      </c>
      <c r="K18" s="55"/>
      <c r="L18" s="56">
        <f t="shared" ref="L18:L24" si="2">H18/D18</f>
        <v>0.04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75</v>
      </c>
      <c r="E19" s="65"/>
      <c r="F19" s="52">
        <f t="shared" si="0"/>
        <v>67</v>
      </c>
      <c r="G19" s="52"/>
      <c r="H19" s="53">
        <v>8</v>
      </c>
      <c r="I19" s="54"/>
      <c r="J19" s="55">
        <f t="shared" si="1"/>
        <v>0.89333333333333331</v>
      </c>
      <c r="K19" s="55"/>
      <c r="L19" s="56">
        <f t="shared" si="2"/>
        <v>0.10666666666666667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75</v>
      </c>
      <c r="E20" s="65"/>
      <c r="F20" s="52">
        <f t="shared" si="0"/>
        <v>69</v>
      </c>
      <c r="G20" s="52"/>
      <c r="H20" s="53">
        <v>6</v>
      </c>
      <c r="I20" s="54"/>
      <c r="J20" s="55">
        <f t="shared" si="1"/>
        <v>0.92</v>
      </c>
      <c r="K20" s="55"/>
      <c r="L20" s="56">
        <f t="shared" si="2"/>
        <v>0.08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150</v>
      </c>
      <c r="E21" s="65"/>
      <c r="F21" s="52">
        <f t="shared" si="0"/>
        <v>139</v>
      </c>
      <c r="G21" s="52"/>
      <c r="H21" s="53">
        <v>11</v>
      </c>
      <c r="I21" s="54"/>
      <c r="J21" s="55">
        <f t="shared" si="1"/>
        <v>0.92666666666666664</v>
      </c>
      <c r="K21" s="55"/>
      <c r="L21" s="56">
        <f t="shared" si="2"/>
        <v>7.3333333333333334E-2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3</v>
      </c>
      <c r="C22" s="65"/>
      <c r="D22" s="64">
        <v>75</v>
      </c>
      <c r="E22" s="65"/>
      <c r="F22" s="52">
        <f>D22-H22</f>
        <v>68</v>
      </c>
      <c r="G22" s="52"/>
      <c r="H22" s="53">
        <v>7</v>
      </c>
      <c r="I22" s="54"/>
      <c r="J22" s="55">
        <f t="shared" si="1"/>
        <v>0.90666666666666662</v>
      </c>
      <c r="K22" s="55"/>
      <c r="L22" s="56">
        <f t="shared" si="2"/>
        <v>9.3333333333333338E-2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50</v>
      </c>
      <c r="E23" s="54"/>
      <c r="F23" s="52">
        <f t="shared" ref="F23:F24" si="3">D23-H23</f>
        <v>44</v>
      </c>
      <c r="G23" s="52"/>
      <c r="H23" s="53">
        <v>6</v>
      </c>
      <c r="I23" s="54"/>
      <c r="J23" s="55">
        <f t="shared" si="1"/>
        <v>0.88</v>
      </c>
      <c r="K23" s="55"/>
      <c r="L23" s="56">
        <f t="shared" si="2"/>
        <v>0.12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25</v>
      </c>
      <c r="E24" s="65"/>
      <c r="F24" s="52">
        <f t="shared" si="3"/>
        <v>20</v>
      </c>
      <c r="G24" s="52"/>
      <c r="H24" s="53">
        <v>5</v>
      </c>
      <c r="I24" s="54"/>
      <c r="J24" s="55">
        <f t="shared" si="1"/>
        <v>0.8</v>
      </c>
      <c r="K24" s="55"/>
      <c r="L24" s="56">
        <f t="shared" si="2"/>
        <v>0.2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475</v>
      </c>
      <c r="E27" s="65"/>
      <c r="F27" s="64">
        <f>SUM(F18:G26)</f>
        <v>431</v>
      </c>
      <c r="G27" s="65"/>
      <c r="H27" s="64">
        <f>SUM(H18:I26)</f>
        <v>44</v>
      </c>
      <c r="I27" s="65"/>
      <c r="J27" s="56">
        <f>F27/D27</f>
        <v>0.9073684210526316</v>
      </c>
      <c r="K27" s="66"/>
      <c r="L27" s="56">
        <f>H27/D27</f>
        <v>9.2631578947368426E-2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44</v>
      </c>
      <c r="F31" s="19"/>
      <c r="J31" s="27" t="s">
        <v>15</v>
      </c>
      <c r="K31" s="28">
        <f>L27</f>
        <v>9.2631578947368426E-2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42</v>
      </c>
      <c r="J32" s="39" t="s">
        <v>17</v>
      </c>
      <c r="K32" s="25"/>
      <c r="L32" s="41">
        <f>E32/D27</f>
        <v>8.8421052631578942E-2</v>
      </c>
      <c r="M32" s="20"/>
    </row>
    <row r="33" spans="1:13" x14ac:dyDescent="0.25">
      <c r="A33" s="20"/>
      <c r="C33" s="78" t="s">
        <v>18</v>
      </c>
      <c r="D33" s="78"/>
      <c r="E33" s="21">
        <v>2</v>
      </c>
      <c r="J33" s="42" t="s">
        <v>18</v>
      </c>
      <c r="K33" s="29"/>
      <c r="L33" s="43">
        <f>E33/D27</f>
        <v>4.2105263157894736E-3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0</v>
      </c>
      <c r="J34" s="23" t="s">
        <v>20</v>
      </c>
      <c r="K34" s="24"/>
      <c r="L34" s="44">
        <f>E34/D27</f>
        <v>0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C33:D33"/>
    <mergeCell ref="C34:D34"/>
    <mergeCell ref="B28:C28"/>
    <mergeCell ref="D28:E28"/>
    <mergeCell ref="B29:C29"/>
    <mergeCell ref="D29:E29"/>
    <mergeCell ref="C31:D31"/>
    <mergeCell ref="C32:D32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A15:A16"/>
    <mergeCell ref="B15:C16"/>
    <mergeCell ref="D15:E16"/>
    <mergeCell ref="F15:G16"/>
    <mergeCell ref="H15:I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647AC-D860-43BA-896A-952880298D0C}">
  <dimension ref="A2:T38"/>
  <sheetViews>
    <sheetView workbookViewId="0">
      <selection sqref="A1:XFD1048576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36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26</v>
      </c>
      <c r="E18" s="65"/>
      <c r="F18" s="52">
        <f t="shared" ref="F18:F21" si="0">D18-H18</f>
        <v>17</v>
      </c>
      <c r="G18" s="52"/>
      <c r="H18" s="53">
        <v>9</v>
      </c>
      <c r="I18" s="54"/>
      <c r="J18" s="55">
        <f t="shared" ref="J18:J24" si="1">F18/D18</f>
        <v>0.65384615384615385</v>
      </c>
      <c r="K18" s="55"/>
      <c r="L18" s="56">
        <f t="shared" ref="L18:L24" si="2">H18/D18</f>
        <v>0.34615384615384615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78</v>
      </c>
      <c r="E19" s="65"/>
      <c r="F19" s="52">
        <f t="shared" si="0"/>
        <v>71</v>
      </c>
      <c r="G19" s="52"/>
      <c r="H19" s="53">
        <v>7</v>
      </c>
      <c r="I19" s="54"/>
      <c r="J19" s="55">
        <f t="shared" si="1"/>
        <v>0.91025641025641024</v>
      </c>
      <c r="K19" s="55"/>
      <c r="L19" s="56">
        <f t="shared" si="2"/>
        <v>8.9743589743589744E-2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78</v>
      </c>
      <c r="E20" s="65"/>
      <c r="F20" s="52">
        <f t="shared" si="0"/>
        <v>58</v>
      </c>
      <c r="G20" s="52"/>
      <c r="H20" s="53">
        <v>20</v>
      </c>
      <c r="I20" s="54"/>
      <c r="J20" s="55">
        <f t="shared" si="1"/>
        <v>0.74358974358974361</v>
      </c>
      <c r="K20" s="55"/>
      <c r="L20" s="56">
        <f t="shared" si="2"/>
        <v>0.25641025641025639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156</v>
      </c>
      <c r="E21" s="65"/>
      <c r="F21" s="52">
        <f t="shared" si="0"/>
        <v>135</v>
      </c>
      <c r="G21" s="52"/>
      <c r="H21" s="53">
        <v>21</v>
      </c>
      <c r="I21" s="54"/>
      <c r="J21" s="55">
        <f t="shared" si="1"/>
        <v>0.86538461538461542</v>
      </c>
      <c r="K21" s="55"/>
      <c r="L21" s="56">
        <f t="shared" si="2"/>
        <v>0.13461538461538461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3</v>
      </c>
      <c r="C22" s="65"/>
      <c r="D22" s="64">
        <v>78</v>
      </c>
      <c r="E22" s="65"/>
      <c r="F22" s="52">
        <f>D22-H22</f>
        <v>72</v>
      </c>
      <c r="G22" s="52"/>
      <c r="H22" s="53">
        <v>6</v>
      </c>
      <c r="I22" s="54"/>
      <c r="J22" s="55">
        <f t="shared" si="1"/>
        <v>0.92307692307692313</v>
      </c>
      <c r="K22" s="55"/>
      <c r="L22" s="56">
        <f t="shared" si="2"/>
        <v>7.6923076923076927E-2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52</v>
      </c>
      <c r="E23" s="54"/>
      <c r="F23" s="52">
        <f t="shared" ref="F23:F24" si="3">D23-H23</f>
        <v>50</v>
      </c>
      <c r="G23" s="52"/>
      <c r="H23" s="53">
        <v>2</v>
      </c>
      <c r="I23" s="54"/>
      <c r="J23" s="55">
        <f t="shared" si="1"/>
        <v>0.96153846153846156</v>
      </c>
      <c r="K23" s="55"/>
      <c r="L23" s="56">
        <f t="shared" si="2"/>
        <v>3.8461538461538464E-2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26</v>
      </c>
      <c r="E24" s="65"/>
      <c r="F24" s="52">
        <f t="shared" si="3"/>
        <v>22</v>
      </c>
      <c r="G24" s="52"/>
      <c r="H24" s="53">
        <v>4</v>
      </c>
      <c r="I24" s="54"/>
      <c r="J24" s="55">
        <f t="shared" si="1"/>
        <v>0.84615384615384615</v>
      </c>
      <c r="K24" s="55"/>
      <c r="L24" s="56">
        <f t="shared" si="2"/>
        <v>0.15384615384615385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494</v>
      </c>
      <c r="E27" s="65"/>
      <c r="F27" s="64">
        <f>SUM(F18:G26)</f>
        <v>425</v>
      </c>
      <c r="G27" s="65"/>
      <c r="H27" s="64">
        <f>SUM(H18:I26)</f>
        <v>69</v>
      </c>
      <c r="I27" s="65"/>
      <c r="J27" s="56">
        <f>F27/D27</f>
        <v>0.86032388663967607</v>
      </c>
      <c r="K27" s="66"/>
      <c r="L27" s="56">
        <f>H27/D27</f>
        <v>0.1396761133603239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69</v>
      </c>
      <c r="F31" s="19"/>
      <c r="J31" s="27" t="s">
        <v>15</v>
      </c>
      <c r="K31" s="28">
        <f>L27</f>
        <v>0.1396761133603239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64</v>
      </c>
      <c r="J32" s="39" t="s">
        <v>17</v>
      </c>
      <c r="K32" s="25"/>
      <c r="L32" s="41">
        <f>E32/D27</f>
        <v>0.12955465587044535</v>
      </c>
      <c r="M32" s="20"/>
    </row>
    <row r="33" spans="1:13" x14ac:dyDescent="0.25">
      <c r="A33" s="20"/>
      <c r="C33" s="78" t="s">
        <v>18</v>
      </c>
      <c r="D33" s="78"/>
      <c r="E33" s="21">
        <v>2</v>
      </c>
      <c r="J33" s="42" t="s">
        <v>18</v>
      </c>
      <c r="K33" s="29"/>
      <c r="L33" s="43">
        <f>E33/D27</f>
        <v>4.048582995951417E-3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3</v>
      </c>
      <c r="J34" s="23" t="s">
        <v>20</v>
      </c>
      <c r="K34" s="24"/>
      <c r="L34" s="44">
        <f>E34/D27</f>
        <v>6.0728744939271256E-3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C33:D33"/>
    <mergeCell ref="C34:D34"/>
    <mergeCell ref="B28:C28"/>
    <mergeCell ref="D28:E28"/>
    <mergeCell ref="B29:C29"/>
    <mergeCell ref="D29:E29"/>
    <mergeCell ref="C31:D31"/>
    <mergeCell ref="C32:D32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A15:A16"/>
    <mergeCell ref="B15:C16"/>
    <mergeCell ref="D15:E16"/>
    <mergeCell ref="F15:G16"/>
    <mergeCell ref="H15:I1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05864-FCAD-47B3-B86E-FE22C6AC852E}">
  <dimension ref="A2:T38"/>
  <sheetViews>
    <sheetView workbookViewId="0">
      <selection activeCell="H26" sqref="H26:I26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37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26</v>
      </c>
      <c r="E18" s="65"/>
      <c r="F18" s="52">
        <f t="shared" ref="F18:F21" si="0">D18-H18</f>
        <v>18</v>
      </c>
      <c r="G18" s="52"/>
      <c r="H18" s="53">
        <v>8</v>
      </c>
      <c r="I18" s="54"/>
      <c r="J18" s="55">
        <f t="shared" ref="J18:J24" si="1">F18/D18</f>
        <v>0.69230769230769229</v>
      </c>
      <c r="K18" s="55"/>
      <c r="L18" s="56">
        <f t="shared" ref="L18:L24" si="2">H18/D18</f>
        <v>0.30769230769230771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78</v>
      </c>
      <c r="E19" s="65"/>
      <c r="F19" s="52">
        <f t="shared" si="0"/>
        <v>46</v>
      </c>
      <c r="G19" s="52"/>
      <c r="H19" s="53">
        <v>32</v>
      </c>
      <c r="I19" s="54"/>
      <c r="J19" s="55">
        <f t="shared" si="1"/>
        <v>0.58974358974358976</v>
      </c>
      <c r="K19" s="55"/>
      <c r="L19" s="56">
        <f t="shared" si="2"/>
        <v>0.41025641025641024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78</v>
      </c>
      <c r="E20" s="65"/>
      <c r="F20" s="52">
        <f t="shared" si="0"/>
        <v>61</v>
      </c>
      <c r="G20" s="52"/>
      <c r="H20" s="53">
        <v>17</v>
      </c>
      <c r="I20" s="54"/>
      <c r="J20" s="55">
        <f t="shared" si="1"/>
        <v>0.78205128205128205</v>
      </c>
      <c r="K20" s="55"/>
      <c r="L20" s="56">
        <f t="shared" si="2"/>
        <v>0.21794871794871795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156</v>
      </c>
      <c r="E21" s="65"/>
      <c r="F21" s="52">
        <f t="shared" si="0"/>
        <v>127</v>
      </c>
      <c r="G21" s="52"/>
      <c r="H21" s="53">
        <v>29</v>
      </c>
      <c r="I21" s="54"/>
      <c r="J21" s="55">
        <f t="shared" si="1"/>
        <v>0.8141025641025641</v>
      </c>
      <c r="K21" s="55"/>
      <c r="L21" s="56">
        <f t="shared" si="2"/>
        <v>0.1858974358974359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3</v>
      </c>
      <c r="C22" s="65"/>
      <c r="D22" s="64">
        <v>78</v>
      </c>
      <c r="E22" s="65"/>
      <c r="F22" s="52">
        <f>D22-H22</f>
        <v>64</v>
      </c>
      <c r="G22" s="52"/>
      <c r="H22" s="53">
        <v>14</v>
      </c>
      <c r="I22" s="54"/>
      <c r="J22" s="55">
        <f t="shared" si="1"/>
        <v>0.82051282051282048</v>
      </c>
      <c r="K22" s="55"/>
      <c r="L22" s="56">
        <f t="shared" si="2"/>
        <v>0.17948717948717949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52</v>
      </c>
      <c r="E23" s="54"/>
      <c r="F23" s="52">
        <f t="shared" ref="F23:F24" si="3">D23-H23</f>
        <v>40</v>
      </c>
      <c r="G23" s="52"/>
      <c r="H23" s="53">
        <v>12</v>
      </c>
      <c r="I23" s="54"/>
      <c r="J23" s="55">
        <f t="shared" si="1"/>
        <v>0.76923076923076927</v>
      </c>
      <c r="K23" s="55"/>
      <c r="L23" s="56">
        <f t="shared" si="2"/>
        <v>0.23076923076923078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26</v>
      </c>
      <c r="E24" s="65"/>
      <c r="F24" s="52">
        <f t="shared" si="3"/>
        <v>26</v>
      </c>
      <c r="G24" s="52"/>
      <c r="H24" s="53">
        <v>0</v>
      </c>
      <c r="I24" s="54"/>
      <c r="J24" s="55">
        <f t="shared" si="1"/>
        <v>1</v>
      </c>
      <c r="K24" s="55"/>
      <c r="L24" s="56">
        <f t="shared" si="2"/>
        <v>0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494</v>
      </c>
      <c r="E27" s="65"/>
      <c r="F27" s="64">
        <f>SUM(F18:G26)</f>
        <v>382</v>
      </c>
      <c r="G27" s="65"/>
      <c r="H27" s="64">
        <f>SUM(H18:I26)</f>
        <v>112</v>
      </c>
      <c r="I27" s="65"/>
      <c r="J27" s="56">
        <f>F27/D27</f>
        <v>0.77327935222672062</v>
      </c>
      <c r="K27" s="66"/>
      <c r="L27" s="56">
        <f>H27/D27</f>
        <v>0.22672064777327935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112</v>
      </c>
      <c r="F31" s="19"/>
      <c r="J31" s="27" t="s">
        <v>15</v>
      </c>
      <c r="K31" s="28">
        <f>L27</f>
        <v>0.22672064777327935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105</v>
      </c>
      <c r="J32" s="39" t="s">
        <v>17</v>
      </c>
      <c r="K32" s="25"/>
      <c r="L32" s="41">
        <f>E32/D27</f>
        <v>0.2125506072874494</v>
      </c>
      <c r="M32" s="20"/>
    </row>
    <row r="33" spans="1:13" x14ac:dyDescent="0.25">
      <c r="A33" s="20"/>
      <c r="C33" s="78" t="s">
        <v>18</v>
      </c>
      <c r="D33" s="78"/>
      <c r="E33" s="21">
        <v>0</v>
      </c>
      <c r="J33" s="42" t="s">
        <v>18</v>
      </c>
      <c r="K33" s="29"/>
      <c r="L33" s="43">
        <f>E33/D27</f>
        <v>0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7</v>
      </c>
      <c r="J34" s="23" t="s">
        <v>20</v>
      </c>
      <c r="K34" s="24"/>
      <c r="L34" s="44">
        <f>E34/D27</f>
        <v>1.417004048582996E-2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3661-54A1-4DEF-86A1-5B11DA7DF338}">
  <dimension ref="A2:T38"/>
  <sheetViews>
    <sheetView workbookViewId="0">
      <selection sqref="A1:XFD1048576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38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26</v>
      </c>
      <c r="E18" s="65"/>
      <c r="F18" s="52">
        <f t="shared" ref="F18:F21" si="0">D18-H18</f>
        <v>16</v>
      </c>
      <c r="G18" s="52"/>
      <c r="H18" s="53">
        <v>10</v>
      </c>
      <c r="I18" s="54"/>
      <c r="J18" s="55">
        <f t="shared" ref="J18:J24" si="1">F18/D18</f>
        <v>0.61538461538461542</v>
      </c>
      <c r="K18" s="55"/>
      <c r="L18" s="56">
        <f t="shared" ref="L18:L24" si="2">H18/D18</f>
        <v>0.38461538461538464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78</v>
      </c>
      <c r="E19" s="65"/>
      <c r="F19" s="52">
        <f t="shared" si="0"/>
        <v>62</v>
      </c>
      <c r="G19" s="52"/>
      <c r="H19" s="53">
        <v>16</v>
      </c>
      <c r="I19" s="54"/>
      <c r="J19" s="55">
        <f t="shared" si="1"/>
        <v>0.79487179487179482</v>
      </c>
      <c r="K19" s="55"/>
      <c r="L19" s="56">
        <f t="shared" si="2"/>
        <v>0.20512820512820512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78</v>
      </c>
      <c r="E20" s="65"/>
      <c r="F20" s="52">
        <f t="shared" si="0"/>
        <v>71</v>
      </c>
      <c r="G20" s="52"/>
      <c r="H20" s="53">
        <v>7</v>
      </c>
      <c r="I20" s="54"/>
      <c r="J20" s="55">
        <f t="shared" si="1"/>
        <v>0.91025641025641024</v>
      </c>
      <c r="K20" s="55"/>
      <c r="L20" s="56">
        <f t="shared" si="2"/>
        <v>8.9743589743589744E-2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156</v>
      </c>
      <c r="E21" s="65"/>
      <c r="F21" s="52">
        <f t="shared" si="0"/>
        <v>132</v>
      </c>
      <c r="G21" s="52"/>
      <c r="H21" s="53">
        <v>24</v>
      </c>
      <c r="I21" s="54"/>
      <c r="J21" s="55">
        <f t="shared" si="1"/>
        <v>0.84615384615384615</v>
      </c>
      <c r="K21" s="55"/>
      <c r="L21" s="56">
        <f t="shared" si="2"/>
        <v>0.15384615384615385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3</v>
      </c>
      <c r="C22" s="65"/>
      <c r="D22" s="64">
        <v>78</v>
      </c>
      <c r="E22" s="65"/>
      <c r="F22" s="52">
        <f>D22-H22</f>
        <v>61</v>
      </c>
      <c r="G22" s="52"/>
      <c r="H22" s="53">
        <v>17</v>
      </c>
      <c r="I22" s="54"/>
      <c r="J22" s="55">
        <f t="shared" si="1"/>
        <v>0.78205128205128205</v>
      </c>
      <c r="K22" s="55"/>
      <c r="L22" s="56">
        <f t="shared" si="2"/>
        <v>0.21794871794871795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52</v>
      </c>
      <c r="E23" s="54"/>
      <c r="F23" s="52">
        <f t="shared" ref="F23:F24" si="3">D23-H23</f>
        <v>41</v>
      </c>
      <c r="G23" s="52"/>
      <c r="H23" s="53">
        <v>11</v>
      </c>
      <c r="I23" s="54"/>
      <c r="J23" s="55">
        <f t="shared" si="1"/>
        <v>0.78846153846153844</v>
      </c>
      <c r="K23" s="55"/>
      <c r="L23" s="56">
        <f t="shared" si="2"/>
        <v>0.21153846153846154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26</v>
      </c>
      <c r="E24" s="65"/>
      <c r="F24" s="52">
        <f t="shared" si="3"/>
        <v>23</v>
      </c>
      <c r="G24" s="52"/>
      <c r="H24" s="53">
        <v>3</v>
      </c>
      <c r="I24" s="54"/>
      <c r="J24" s="55">
        <f t="shared" si="1"/>
        <v>0.88461538461538458</v>
      </c>
      <c r="K24" s="55"/>
      <c r="L24" s="56">
        <f t="shared" si="2"/>
        <v>0.11538461538461539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494</v>
      </c>
      <c r="E27" s="65"/>
      <c r="F27" s="64">
        <f>SUM(F18:G26)</f>
        <v>406</v>
      </c>
      <c r="G27" s="65"/>
      <c r="H27" s="64">
        <f>SUM(H18:I26)</f>
        <v>88</v>
      </c>
      <c r="I27" s="65"/>
      <c r="J27" s="56">
        <f>F27/D27</f>
        <v>0.82186234817813764</v>
      </c>
      <c r="K27" s="66"/>
      <c r="L27" s="56">
        <f>H27/D27</f>
        <v>0.17813765182186234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88</v>
      </c>
      <c r="F31" s="19"/>
      <c r="J31" s="27" t="s">
        <v>15</v>
      </c>
      <c r="K31" s="28">
        <f>L27</f>
        <v>0.17813765182186234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55</v>
      </c>
      <c r="J32" s="39" t="s">
        <v>17</v>
      </c>
      <c r="K32" s="25"/>
      <c r="L32" s="41">
        <f>E32/D27</f>
        <v>0.11133603238866396</v>
      </c>
      <c r="M32" s="20"/>
    </row>
    <row r="33" spans="1:13" x14ac:dyDescent="0.25">
      <c r="A33" s="20"/>
      <c r="C33" s="78" t="s">
        <v>18</v>
      </c>
      <c r="D33" s="78"/>
      <c r="E33" s="21">
        <v>17</v>
      </c>
      <c r="J33" s="42" t="s">
        <v>18</v>
      </c>
      <c r="K33" s="29"/>
      <c r="L33" s="43">
        <f>E33/D27</f>
        <v>3.4412955465587043E-2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16</v>
      </c>
      <c r="J34" s="23" t="s">
        <v>20</v>
      </c>
      <c r="K34" s="24"/>
      <c r="L34" s="44">
        <f>E34/D27</f>
        <v>3.2388663967611336E-2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A15:A16"/>
    <mergeCell ref="B15:C16"/>
    <mergeCell ref="D15:E16"/>
    <mergeCell ref="F15:G16"/>
    <mergeCell ref="H15:I16"/>
    <mergeCell ref="L18:M18"/>
    <mergeCell ref="L15:M16"/>
    <mergeCell ref="B17:C17"/>
    <mergeCell ref="D17:E17"/>
    <mergeCell ref="F17:G17"/>
    <mergeCell ref="H17:I17"/>
    <mergeCell ref="J17:K17"/>
    <mergeCell ref="L17:M17"/>
    <mergeCell ref="J15:K16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7:M27"/>
    <mergeCell ref="B26:C26"/>
    <mergeCell ref="D26:E26"/>
    <mergeCell ref="F26:G26"/>
    <mergeCell ref="H26:I26"/>
    <mergeCell ref="J26:K26"/>
    <mergeCell ref="L26:M26"/>
    <mergeCell ref="B27:C27"/>
    <mergeCell ref="D27:E27"/>
    <mergeCell ref="F27:G27"/>
    <mergeCell ref="H27:I27"/>
    <mergeCell ref="J27:K27"/>
    <mergeCell ref="C33:D33"/>
    <mergeCell ref="C34:D34"/>
    <mergeCell ref="B28:C28"/>
    <mergeCell ref="D28:E28"/>
    <mergeCell ref="B29:C29"/>
    <mergeCell ref="D29:E29"/>
    <mergeCell ref="C31:D31"/>
    <mergeCell ref="C32:D3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9D70E-287B-4BA6-8D47-344B7E849FFE}">
  <dimension ref="A2:T38"/>
  <sheetViews>
    <sheetView topLeftCell="A6" workbookViewId="0">
      <selection activeCell="F32" sqref="F32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39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24</v>
      </c>
      <c r="E18" s="65"/>
      <c r="F18" s="52">
        <f t="shared" ref="F18:F21" si="0">D18-H18</f>
        <v>0</v>
      </c>
      <c r="G18" s="52"/>
      <c r="H18" s="53">
        <v>24</v>
      </c>
      <c r="I18" s="54"/>
      <c r="J18" s="55">
        <f t="shared" ref="J18:J24" si="1">F18/D18</f>
        <v>0</v>
      </c>
      <c r="K18" s="55"/>
      <c r="L18" s="56">
        <f t="shared" ref="L18:L24" si="2">H18/D18</f>
        <v>1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72</v>
      </c>
      <c r="E19" s="65"/>
      <c r="F19" s="52">
        <f t="shared" si="0"/>
        <v>57</v>
      </c>
      <c r="G19" s="52"/>
      <c r="H19" s="53">
        <v>15</v>
      </c>
      <c r="I19" s="54"/>
      <c r="J19" s="55">
        <f t="shared" si="1"/>
        <v>0.79166666666666663</v>
      </c>
      <c r="K19" s="55"/>
      <c r="L19" s="56">
        <f t="shared" si="2"/>
        <v>0.20833333333333334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72</v>
      </c>
      <c r="E20" s="65"/>
      <c r="F20" s="52">
        <f t="shared" si="0"/>
        <v>72</v>
      </c>
      <c r="G20" s="52"/>
      <c r="H20" s="53">
        <v>0</v>
      </c>
      <c r="I20" s="54"/>
      <c r="J20" s="55">
        <f t="shared" si="1"/>
        <v>1</v>
      </c>
      <c r="K20" s="55"/>
      <c r="L20" s="56">
        <f t="shared" si="2"/>
        <v>0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144</v>
      </c>
      <c r="E21" s="65"/>
      <c r="F21" s="52">
        <f t="shared" si="0"/>
        <v>135</v>
      </c>
      <c r="G21" s="52"/>
      <c r="H21" s="53">
        <v>9</v>
      </c>
      <c r="I21" s="54"/>
      <c r="J21" s="55">
        <f t="shared" si="1"/>
        <v>0.9375</v>
      </c>
      <c r="K21" s="55"/>
      <c r="L21" s="56">
        <f t="shared" si="2"/>
        <v>6.25E-2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3</v>
      </c>
      <c r="C22" s="65"/>
      <c r="D22" s="64">
        <v>72</v>
      </c>
      <c r="E22" s="65"/>
      <c r="F22" s="52">
        <f>D22-H22</f>
        <v>51</v>
      </c>
      <c r="G22" s="52"/>
      <c r="H22" s="53">
        <v>21</v>
      </c>
      <c r="I22" s="54"/>
      <c r="J22" s="55">
        <f t="shared" si="1"/>
        <v>0.70833333333333337</v>
      </c>
      <c r="K22" s="55"/>
      <c r="L22" s="56">
        <f t="shared" si="2"/>
        <v>0.29166666666666669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48</v>
      </c>
      <c r="E23" s="54"/>
      <c r="F23" s="52">
        <f t="shared" ref="F23:F24" si="3">D23-H23</f>
        <v>45</v>
      </c>
      <c r="G23" s="52"/>
      <c r="H23" s="53">
        <v>3</v>
      </c>
      <c r="I23" s="54"/>
      <c r="J23" s="55">
        <f t="shared" si="1"/>
        <v>0.9375</v>
      </c>
      <c r="K23" s="55"/>
      <c r="L23" s="56">
        <f t="shared" si="2"/>
        <v>6.25E-2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24</v>
      </c>
      <c r="E24" s="65"/>
      <c r="F24" s="52">
        <f t="shared" si="3"/>
        <v>22</v>
      </c>
      <c r="G24" s="52"/>
      <c r="H24" s="53">
        <v>2</v>
      </c>
      <c r="I24" s="54"/>
      <c r="J24" s="55">
        <f t="shared" si="1"/>
        <v>0.91666666666666663</v>
      </c>
      <c r="K24" s="55"/>
      <c r="L24" s="56">
        <f t="shared" si="2"/>
        <v>8.3333333333333329E-2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456</v>
      </c>
      <c r="E27" s="65"/>
      <c r="F27" s="64">
        <f>SUM(F18:G26)</f>
        <v>382</v>
      </c>
      <c r="G27" s="65"/>
      <c r="H27" s="64">
        <f>SUM(H18:I26)</f>
        <v>74</v>
      </c>
      <c r="I27" s="65"/>
      <c r="J27" s="56">
        <f>F27/D27</f>
        <v>0.83771929824561409</v>
      </c>
      <c r="K27" s="66"/>
      <c r="L27" s="56">
        <f>H27/D27</f>
        <v>0.16228070175438597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74</v>
      </c>
      <c r="F31" s="19"/>
      <c r="J31" s="27" t="s">
        <v>15</v>
      </c>
      <c r="K31" s="28">
        <f>L27</f>
        <v>0.16228070175438597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22</v>
      </c>
      <c r="J32" s="39" t="s">
        <v>17</v>
      </c>
      <c r="K32" s="25"/>
      <c r="L32" s="41">
        <f>E32/D27</f>
        <v>4.8245614035087717E-2</v>
      </c>
      <c r="M32" s="20"/>
    </row>
    <row r="33" spans="1:13" x14ac:dyDescent="0.25">
      <c r="A33" s="20"/>
      <c r="C33" s="78" t="s">
        <v>18</v>
      </c>
      <c r="D33" s="78"/>
      <c r="E33" s="21">
        <v>37</v>
      </c>
      <c r="J33" s="42" t="s">
        <v>18</v>
      </c>
      <c r="K33" s="29"/>
      <c r="L33" s="43">
        <f>E33/D27</f>
        <v>8.1140350877192985E-2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15</v>
      </c>
      <c r="J34" s="23" t="s">
        <v>20</v>
      </c>
      <c r="K34" s="24"/>
      <c r="L34" s="44">
        <f>E34/D27</f>
        <v>3.2894736842105261E-2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C33:D33"/>
    <mergeCell ref="C34:D34"/>
    <mergeCell ref="B28:C28"/>
    <mergeCell ref="D28:E28"/>
    <mergeCell ref="B29:C29"/>
    <mergeCell ref="D29:E29"/>
    <mergeCell ref="C31:D31"/>
    <mergeCell ref="C32:D32"/>
    <mergeCell ref="B27:C27"/>
    <mergeCell ref="D27:E27"/>
    <mergeCell ref="F27:G27"/>
    <mergeCell ref="H27:I27"/>
    <mergeCell ref="J27:K27"/>
    <mergeCell ref="L27:M27"/>
    <mergeCell ref="B26:C26"/>
    <mergeCell ref="D26:E26"/>
    <mergeCell ref="F26:G26"/>
    <mergeCell ref="H26:I26"/>
    <mergeCell ref="J26:K26"/>
    <mergeCell ref="L26:M26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L15:M16"/>
    <mergeCell ref="B17:C17"/>
    <mergeCell ref="D17:E17"/>
    <mergeCell ref="F17:G17"/>
    <mergeCell ref="H17:I17"/>
    <mergeCell ref="J17:K17"/>
    <mergeCell ref="L17:M17"/>
    <mergeCell ref="A15:A16"/>
    <mergeCell ref="B15:C16"/>
    <mergeCell ref="D15:E16"/>
    <mergeCell ref="F15:G16"/>
    <mergeCell ref="H15:I16"/>
    <mergeCell ref="J15:K1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60CE2-2CC2-4CDA-A44C-30D4542A6B04}">
  <dimension ref="A2:T38"/>
  <sheetViews>
    <sheetView workbookViewId="0">
      <selection activeCell="H24" sqref="H24:I24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40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26</v>
      </c>
      <c r="E18" s="65"/>
      <c r="F18" s="52">
        <f t="shared" ref="F18:F21" si="0">D18-H18</f>
        <v>4</v>
      </c>
      <c r="G18" s="52"/>
      <c r="H18" s="53">
        <v>22</v>
      </c>
      <c r="I18" s="54"/>
      <c r="J18" s="55">
        <f t="shared" ref="J18:J24" si="1">F18/D18</f>
        <v>0.15384615384615385</v>
      </c>
      <c r="K18" s="55"/>
      <c r="L18" s="56">
        <f t="shared" ref="L18:L24" si="2">H18/D18</f>
        <v>0.84615384615384615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78</v>
      </c>
      <c r="E19" s="65"/>
      <c r="F19" s="52">
        <f t="shared" si="0"/>
        <v>71</v>
      </c>
      <c r="G19" s="52"/>
      <c r="H19" s="53">
        <v>7</v>
      </c>
      <c r="I19" s="54"/>
      <c r="J19" s="55">
        <f t="shared" si="1"/>
        <v>0.91025641025641024</v>
      </c>
      <c r="K19" s="55"/>
      <c r="L19" s="56">
        <f t="shared" si="2"/>
        <v>8.9743589743589744E-2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78</v>
      </c>
      <c r="E20" s="65"/>
      <c r="F20" s="52">
        <f t="shared" si="0"/>
        <v>74</v>
      </c>
      <c r="G20" s="52"/>
      <c r="H20" s="53">
        <v>4</v>
      </c>
      <c r="I20" s="54"/>
      <c r="J20" s="55">
        <f t="shared" si="1"/>
        <v>0.94871794871794868</v>
      </c>
      <c r="K20" s="55"/>
      <c r="L20" s="56">
        <f t="shared" si="2"/>
        <v>5.128205128205128E-2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156</v>
      </c>
      <c r="E21" s="65"/>
      <c r="F21" s="52">
        <f t="shared" si="0"/>
        <v>134</v>
      </c>
      <c r="G21" s="52"/>
      <c r="H21" s="53">
        <v>22</v>
      </c>
      <c r="I21" s="54"/>
      <c r="J21" s="55">
        <f t="shared" si="1"/>
        <v>0.85897435897435892</v>
      </c>
      <c r="K21" s="55"/>
      <c r="L21" s="56">
        <f t="shared" si="2"/>
        <v>0.14102564102564102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3</v>
      </c>
      <c r="C22" s="65"/>
      <c r="D22" s="64">
        <v>78</v>
      </c>
      <c r="E22" s="65"/>
      <c r="F22" s="52">
        <f>D22-H22</f>
        <v>49</v>
      </c>
      <c r="G22" s="52"/>
      <c r="H22" s="53">
        <v>29</v>
      </c>
      <c r="I22" s="54"/>
      <c r="J22" s="55">
        <f t="shared" si="1"/>
        <v>0.62820512820512819</v>
      </c>
      <c r="K22" s="55"/>
      <c r="L22" s="56">
        <f t="shared" si="2"/>
        <v>0.37179487179487181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52</v>
      </c>
      <c r="E23" s="54"/>
      <c r="F23" s="52">
        <f t="shared" ref="F23:F24" si="3">D23-H23</f>
        <v>43</v>
      </c>
      <c r="G23" s="52"/>
      <c r="H23" s="53">
        <v>9</v>
      </c>
      <c r="I23" s="54"/>
      <c r="J23" s="55">
        <f t="shared" si="1"/>
        <v>0.82692307692307687</v>
      </c>
      <c r="K23" s="55"/>
      <c r="L23" s="56">
        <f t="shared" si="2"/>
        <v>0.17307692307692307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26</v>
      </c>
      <c r="E24" s="65"/>
      <c r="F24" s="52">
        <f t="shared" si="3"/>
        <v>26</v>
      </c>
      <c r="G24" s="52"/>
      <c r="H24" s="53">
        <v>0</v>
      </c>
      <c r="I24" s="54"/>
      <c r="J24" s="55">
        <f t="shared" si="1"/>
        <v>1</v>
      </c>
      <c r="K24" s="55"/>
      <c r="L24" s="56">
        <f t="shared" si="2"/>
        <v>0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494</v>
      </c>
      <c r="E27" s="65"/>
      <c r="F27" s="64">
        <f>SUM(F18:G26)</f>
        <v>401</v>
      </c>
      <c r="G27" s="65"/>
      <c r="H27" s="64">
        <f>SUM(H18:I26)</f>
        <v>93</v>
      </c>
      <c r="I27" s="65"/>
      <c r="J27" s="56">
        <f>F27/D27</f>
        <v>0.81174089068825916</v>
      </c>
      <c r="K27" s="66"/>
      <c r="L27" s="56">
        <f>H27/D27</f>
        <v>0.18825910931174089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93</v>
      </c>
      <c r="F31" s="19"/>
      <c r="J31" s="27" t="s">
        <v>15</v>
      </c>
      <c r="K31" s="28">
        <f>L27</f>
        <v>0.18825910931174089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36</v>
      </c>
      <c r="J32" s="39" t="s">
        <v>17</v>
      </c>
      <c r="K32" s="25"/>
      <c r="L32" s="41">
        <f>E32/D27</f>
        <v>7.28744939271255E-2</v>
      </c>
      <c r="M32" s="20"/>
    </row>
    <row r="33" spans="1:13" x14ac:dyDescent="0.25">
      <c r="A33" s="20"/>
      <c r="C33" s="78" t="s">
        <v>18</v>
      </c>
      <c r="D33" s="78"/>
      <c r="E33" s="21">
        <v>25</v>
      </c>
      <c r="J33" s="42" t="s">
        <v>18</v>
      </c>
      <c r="K33" s="29"/>
      <c r="L33" s="43">
        <f>E33/D27</f>
        <v>5.0607287449392711E-2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32</v>
      </c>
      <c r="J34" s="23" t="s">
        <v>20</v>
      </c>
      <c r="K34" s="24"/>
      <c r="L34" s="44">
        <f>E34/D27</f>
        <v>6.4777327935222673E-2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C33:D33"/>
    <mergeCell ref="C34:D34"/>
    <mergeCell ref="B28:C28"/>
    <mergeCell ref="D28:E28"/>
    <mergeCell ref="B29:C29"/>
    <mergeCell ref="D29:E29"/>
    <mergeCell ref="C31:D31"/>
    <mergeCell ref="C32:D32"/>
    <mergeCell ref="B27:C27"/>
    <mergeCell ref="D27:E27"/>
    <mergeCell ref="F27:G27"/>
    <mergeCell ref="H27:I27"/>
    <mergeCell ref="J27:K27"/>
    <mergeCell ref="L27:M27"/>
    <mergeCell ref="B26:C26"/>
    <mergeCell ref="D26:E26"/>
    <mergeCell ref="F26:G26"/>
    <mergeCell ref="H26:I26"/>
    <mergeCell ref="J26:K26"/>
    <mergeCell ref="L26:M26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L15:M16"/>
    <mergeCell ref="B17:C17"/>
    <mergeCell ref="D17:E17"/>
    <mergeCell ref="F17:G17"/>
    <mergeCell ref="H17:I17"/>
    <mergeCell ref="J17:K17"/>
    <mergeCell ref="L17:M17"/>
    <mergeCell ref="A15:A16"/>
    <mergeCell ref="B15:C16"/>
    <mergeCell ref="D15:E16"/>
    <mergeCell ref="F15:G16"/>
    <mergeCell ref="H15:I16"/>
    <mergeCell ref="J15:K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8BF94-CA87-4F6D-93E3-22B34F6BD407}">
  <dimension ref="A2:T38"/>
  <sheetViews>
    <sheetView tabSelected="1" workbookViewId="0">
      <selection activeCell="J36" sqref="J36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20" max="20" width="10.140625" customWidth="1"/>
  </cols>
  <sheetData>
    <row r="2" spans="1:13" x14ac:dyDescent="0.25">
      <c r="B2" s="34"/>
      <c r="C2" s="35"/>
      <c r="D2" s="35"/>
      <c r="F2" s="35"/>
      <c r="G2" s="35"/>
      <c r="H2" s="35"/>
    </row>
    <row r="3" spans="1:13" x14ac:dyDescent="0.25">
      <c r="B3" s="36"/>
    </row>
    <row r="4" spans="1:13" ht="20.25" x14ac:dyDescent="0.3">
      <c r="D4" s="37" t="s">
        <v>27</v>
      </c>
    </row>
    <row r="5" spans="1:13" ht="15.75" x14ac:dyDescent="0.25">
      <c r="D5" s="38" t="s">
        <v>28</v>
      </c>
    </row>
    <row r="7" spans="1:13" x14ac:dyDescent="0.25">
      <c r="B7" s="1" t="s">
        <v>0</v>
      </c>
      <c r="C7" s="1"/>
      <c r="D7" s="1"/>
    </row>
    <row r="8" spans="1:13" x14ac:dyDescent="0.25">
      <c r="D8" s="2" t="s">
        <v>41</v>
      </c>
    </row>
    <row r="12" spans="1:13" x14ac:dyDescent="0.25">
      <c r="A12" t="s">
        <v>1</v>
      </c>
    </row>
    <row r="14" spans="1:13" ht="15.75" thickBot="1" x14ac:dyDescent="0.3"/>
    <row r="15" spans="1:13" x14ac:dyDescent="0.25">
      <c r="A15" s="72" t="s">
        <v>2</v>
      </c>
      <c r="B15" s="74" t="s">
        <v>3</v>
      </c>
      <c r="C15" s="75"/>
      <c r="D15" s="61" t="s">
        <v>22</v>
      </c>
      <c r="E15" s="62"/>
      <c r="F15" s="61" t="s">
        <v>23</v>
      </c>
      <c r="G15" s="62"/>
      <c r="H15" s="61" t="s">
        <v>24</v>
      </c>
      <c r="I15" s="62"/>
      <c r="J15" s="48" t="s">
        <v>4</v>
      </c>
      <c r="K15" s="62"/>
      <c r="L15" s="48" t="s">
        <v>5</v>
      </c>
      <c r="M15" s="49"/>
    </row>
    <row r="16" spans="1:13" ht="15.75" thickBot="1" x14ac:dyDescent="0.3">
      <c r="A16" s="73"/>
      <c r="B16" s="76"/>
      <c r="C16" s="77"/>
      <c r="D16" s="50"/>
      <c r="E16" s="63"/>
      <c r="F16" s="50"/>
      <c r="G16" s="63"/>
      <c r="H16" s="50"/>
      <c r="I16" s="63"/>
      <c r="J16" s="50"/>
      <c r="K16" s="63"/>
      <c r="L16" s="50"/>
      <c r="M16" s="51"/>
    </row>
    <row r="17" spans="1:20" x14ac:dyDescent="0.25">
      <c r="A17" s="3"/>
      <c r="B17" s="58"/>
      <c r="C17" s="60"/>
      <c r="D17" s="58"/>
      <c r="E17" s="60"/>
      <c r="F17" s="58"/>
      <c r="G17" s="60"/>
      <c r="H17" s="58"/>
      <c r="I17" s="60"/>
      <c r="J17" s="58"/>
      <c r="K17" s="60"/>
      <c r="L17" s="58"/>
      <c r="M17" s="59"/>
    </row>
    <row r="18" spans="1:20" x14ac:dyDescent="0.25">
      <c r="A18" s="4" t="s">
        <v>7</v>
      </c>
      <c r="B18" s="64">
        <v>1</v>
      </c>
      <c r="C18" s="65"/>
      <c r="D18" s="64">
        <v>26</v>
      </c>
      <c r="E18" s="65"/>
      <c r="F18" s="52">
        <f t="shared" ref="F18:F21" si="0">D18-H18</f>
        <v>19</v>
      </c>
      <c r="G18" s="52"/>
      <c r="H18" s="53">
        <v>7</v>
      </c>
      <c r="I18" s="54"/>
      <c r="J18" s="55">
        <f t="shared" ref="J18:J24" si="1">F18/D18</f>
        <v>0.73076923076923073</v>
      </c>
      <c r="K18" s="55"/>
      <c r="L18" s="56">
        <f t="shared" ref="L18:L24" si="2">H18/D18</f>
        <v>0.26923076923076922</v>
      </c>
      <c r="M18" s="57"/>
    </row>
    <row r="19" spans="1:20" x14ac:dyDescent="0.25">
      <c r="A19" s="4" t="s">
        <v>8</v>
      </c>
      <c r="B19" s="64">
        <v>3</v>
      </c>
      <c r="C19" s="65"/>
      <c r="D19" s="64">
        <v>78</v>
      </c>
      <c r="E19" s="65"/>
      <c r="F19" s="52">
        <f t="shared" si="0"/>
        <v>65</v>
      </c>
      <c r="G19" s="52"/>
      <c r="H19" s="53">
        <v>13</v>
      </c>
      <c r="I19" s="54"/>
      <c r="J19" s="55">
        <f t="shared" si="1"/>
        <v>0.83333333333333337</v>
      </c>
      <c r="K19" s="55"/>
      <c r="L19" s="56">
        <f t="shared" si="2"/>
        <v>0.16666666666666666</v>
      </c>
      <c r="M19" s="57"/>
    </row>
    <row r="20" spans="1:20" x14ac:dyDescent="0.25">
      <c r="A20" s="4" t="s">
        <v>9</v>
      </c>
      <c r="B20" s="64">
        <v>3</v>
      </c>
      <c r="C20" s="65"/>
      <c r="D20" s="64">
        <v>78</v>
      </c>
      <c r="E20" s="65"/>
      <c r="F20" s="52">
        <f t="shared" si="0"/>
        <v>73</v>
      </c>
      <c r="G20" s="52"/>
      <c r="H20" s="53">
        <v>5</v>
      </c>
      <c r="I20" s="54"/>
      <c r="J20" s="55">
        <f t="shared" si="1"/>
        <v>0.9358974358974359</v>
      </c>
      <c r="K20" s="55"/>
      <c r="L20" s="56">
        <f t="shared" si="2"/>
        <v>6.4102564102564097E-2</v>
      </c>
      <c r="M20" s="57"/>
    </row>
    <row r="21" spans="1:20" x14ac:dyDescent="0.25">
      <c r="A21" s="4" t="s">
        <v>10</v>
      </c>
      <c r="B21" s="64">
        <v>6</v>
      </c>
      <c r="C21" s="65"/>
      <c r="D21" s="64">
        <v>156</v>
      </c>
      <c r="E21" s="65"/>
      <c r="F21" s="52">
        <f t="shared" si="0"/>
        <v>143</v>
      </c>
      <c r="G21" s="52"/>
      <c r="H21" s="53">
        <v>13</v>
      </c>
      <c r="I21" s="54"/>
      <c r="J21" s="55">
        <f t="shared" si="1"/>
        <v>0.91666666666666663</v>
      </c>
      <c r="K21" s="55"/>
      <c r="L21" s="56">
        <f t="shared" si="2"/>
        <v>8.3333333333333329E-2</v>
      </c>
      <c r="M21" s="57"/>
      <c r="O21" s="45"/>
      <c r="P21" s="45"/>
      <c r="Q21" s="45"/>
      <c r="R21" s="45"/>
      <c r="S21" s="45"/>
      <c r="T21" s="45"/>
    </row>
    <row r="22" spans="1:20" x14ac:dyDescent="0.25">
      <c r="A22" s="4" t="s">
        <v>11</v>
      </c>
      <c r="B22" s="64">
        <v>3</v>
      </c>
      <c r="C22" s="65"/>
      <c r="D22" s="64">
        <v>78</v>
      </c>
      <c r="E22" s="65"/>
      <c r="F22" s="52">
        <f>D22-H22</f>
        <v>44</v>
      </c>
      <c r="G22" s="52"/>
      <c r="H22" s="53">
        <v>34</v>
      </c>
      <c r="I22" s="54"/>
      <c r="J22" s="55">
        <f t="shared" si="1"/>
        <v>0.5641025641025641</v>
      </c>
      <c r="K22" s="55"/>
      <c r="L22" s="56">
        <f t="shared" si="2"/>
        <v>0.4358974358974359</v>
      </c>
      <c r="M22" s="57"/>
    </row>
    <row r="23" spans="1:20" x14ac:dyDescent="0.25">
      <c r="A23" s="4" t="s">
        <v>12</v>
      </c>
      <c r="B23" s="64">
        <v>2</v>
      </c>
      <c r="C23" s="65"/>
      <c r="D23" s="53">
        <v>52</v>
      </c>
      <c r="E23" s="54"/>
      <c r="F23" s="52">
        <f t="shared" ref="F23:F24" si="3">D23-H23</f>
        <v>44</v>
      </c>
      <c r="G23" s="52"/>
      <c r="H23" s="53">
        <v>8</v>
      </c>
      <c r="I23" s="54"/>
      <c r="J23" s="55">
        <f t="shared" si="1"/>
        <v>0.84615384615384615</v>
      </c>
      <c r="K23" s="55"/>
      <c r="L23" s="56">
        <f t="shared" si="2"/>
        <v>0.15384615384615385</v>
      </c>
      <c r="M23" s="57"/>
    </row>
    <row r="24" spans="1:20" x14ac:dyDescent="0.25">
      <c r="A24" s="5" t="s">
        <v>13</v>
      </c>
      <c r="B24" s="64">
        <v>1</v>
      </c>
      <c r="C24" s="65"/>
      <c r="D24" s="64">
        <v>26</v>
      </c>
      <c r="E24" s="65"/>
      <c r="F24" s="52">
        <f t="shared" si="3"/>
        <v>23</v>
      </c>
      <c r="G24" s="52"/>
      <c r="H24" s="53">
        <v>3</v>
      </c>
      <c r="I24" s="54"/>
      <c r="J24" s="55">
        <f t="shared" si="1"/>
        <v>0.88461538461538458</v>
      </c>
      <c r="K24" s="55"/>
      <c r="L24" s="56">
        <f t="shared" si="2"/>
        <v>0.11538461538461539</v>
      </c>
      <c r="M24" s="57"/>
    </row>
    <row r="25" spans="1:20" ht="15.75" thickBot="1" x14ac:dyDescent="0.3">
      <c r="A25" s="6"/>
      <c r="B25" s="7"/>
      <c r="C25" s="7"/>
      <c r="D25" s="8"/>
      <c r="E25" s="9"/>
      <c r="F25" s="7"/>
      <c r="G25" s="7"/>
      <c r="H25" s="8"/>
      <c r="I25" s="9"/>
      <c r="J25" s="10"/>
      <c r="K25" s="10"/>
      <c r="L25" s="11"/>
      <c r="M25" s="12"/>
    </row>
    <row r="26" spans="1:20" x14ac:dyDescent="0.25">
      <c r="A26" s="3"/>
      <c r="B26" s="58"/>
      <c r="C26" s="60"/>
      <c r="D26" s="58"/>
      <c r="E26" s="60"/>
      <c r="F26" s="58"/>
      <c r="G26" s="60"/>
      <c r="H26" s="67"/>
      <c r="I26" s="68"/>
      <c r="J26" s="69"/>
      <c r="K26" s="70"/>
      <c r="L26" s="69"/>
      <c r="M26" s="71"/>
    </row>
    <row r="27" spans="1:20" x14ac:dyDescent="0.25">
      <c r="A27" s="4" t="s">
        <v>6</v>
      </c>
      <c r="B27" s="64">
        <f>SUM(B18:C26)</f>
        <v>19</v>
      </c>
      <c r="C27" s="65"/>
      <c r="D27" s="64">
        <f>SUM(D18:E26)</f>
        <v>494</v>
      </c>
      <c r="E27" s="65"/>
      <c r="F27" s="64">
        <f>SUM(F18:G26)</f>
        <v>411</v>
      </c>
      <c r="G27" s="65"/>
      <c r="H27" s="64">
        <f>SUM(H18:I26)</f>
        <v>83</v>
      </c>
      <c r="I27" s="65"/>
      <c r="J27" s="56">
        <f>F27/D27</f>
        <v>0.83198380566801622</v>
      </c>
      <c r="K27" s="66"/>
      <c r="L27" s="56">
        <f>H27/D27</f>
        <v>0.16801619433198381</v>
      </c>
      <c r="M27" s="57"/>
    </row>
    <row r="28" spans="1:20" ht="15.75" thickBot="1" x14ac:dyDescent="0.3">
      <c r="A28" s="13"/>
      <c r="B28" s="81"/>
      <c r="C28" s="82"/>
      <c r="D28" s="81"/>
      <c r="E28" s="82"/>
      <c r="F28" s="14"/>
      <c r="G28" s="15"/>
      <c r="H28" s="14"/>
      <c r="I28" s="15"/>
      <c r="J28" s="14"/>
      <c r="K28" s="15"/>
      <c r="L28" s="14"/>
      <c r="M28" s="16"/>
    </row>
    <row r="29" spans="1:20" x14ac:dyDescent="0.25">
      <c r="B29" s="78"/>
      <c r="C29" s="78"/>
      <c r="D29" s="78"/>
      <c r="E29" s="78"/>
    </row>
    <row r="30" spans="1:20" ht="15.75" thickBot="1" x14ac:dyDescent="0.3"/>
    <row r="31" spans="1:20" ht="15.75" thickBot="1" x14ac:dyDescent="0.3">
      <c r="A31" s="26" t="s">
        <v>14</v>
      </c>
      <c r="B31" s="17"/>
      <c r="C31" s="79"/>
      <c r="D31" s="79"/>
      <c r="E31" s="18">
        <f>H18+H19+H20+H21+H22+H23+H24</f>
        <v>83</v>
      </c>
      <c r="F31" s="19"/>
      <c r="J31" s="27" t="s">
        <v>15</v>
      </c>
      <c r="K31" s="28">
        <f>L27</f>
        <v>0.16801619433198381</v>
      </c>
      <c r="L31" s="40" t="s">
        <v>16</v>
      </c>
      <c r="M31" s="20"/>
    </row>
    <row r="32" spans="1:20" x14ac:dyDescent="0.25">
      <c r="A32" s="20"/>
      <c r="C32" s="78" t="s">
        <v>17</v>
      </c>
      <c r="D32" s="78"/>
      <c r="E32" s="21">
        <v>33</v>
      </c>
      <c r="J32" s="39" t="s">
        <v>17</v>
      </c>
      <c r="K32" s="25"/>
      <c r="L32" s="41">
        <f>E32/D27</f>
        <v>6.6801619433198386E-2</v>
      </c>
      <c r="M32" s="20"/>
    </row>
    <row r="33" spans="1:13" x14ac:dyDescent="0.25">
      <c r="A33" s="20"/>
      <c r="C33" s="78" t="s">
        <v>18</v>
      </c>
      <c r="D33" s="78"/>
      <c r="E33" s="21">
        <v>6</v>
      </c>
      <c r="J33" s="42" t="s">
        <v>18</v>
      </c>
      <c r="K33" s="29"/>
      <c r="L33" s="43">
        <f>E33/D27</f>
        <v>1.2145748987854251E-2</v>
      </c>
      <c r="M33" s="20"/>
    </row>
    <row r="34" spans="1:13" ht="15.75" thickBot="1" x14ac:dyDescent="0.3">
      <c r="A34" s="23"/>
      <c r="B34" s="24"/>
      <c r="C34" s="80" t="s">
        <v>19</v>
      </c>
      <c r="D34" s="80"/>
      <c r="E34" s="16">
        <f>E31-E32-E33</f>
        <v>44</v>
      </c>
      <c r="J34" s="23" t="s">
        <v>20</v>
      </c>
      <c r="K34" s="24"/>
      <c r="L34" s="44">
        <f>E34/D27</f>
        <v>8.9068825910931168E-2</v>
      </c>
      <c r="M34" s="20"/>
    </row>
    <row r="35" spans="1:13" x14ac:dyDescent="0.25">
      <c r="K35" s="22"/>
    </row>
    <row r="36" spans="1:13" ht="15.75" thickBot="1" x14ac:dyDescent="0.3"/>
    <row r="37" spans="1:13" x14ac:dyDescent="0.25">
      <c r="A37" s="30" t="s">
        <v>26</v>
      </c>
      <c r="B37" s="31"/>
      <c r="C37" s="31"/>
      <c r="D37" s="31"/>
      <c r="E37" s="31"/>
      <c r="F37" s="31"/>
      <c r="G37" s="31"/>
      <c r="H37" s="31"/>
      <c r="I37" s="31"/>
      <c r="J37" s="20"/>
    </row>
    <row r="38" spans="1:13" ht="15.75" thickBot="1" x14ac:dyDescent="0.3">
      <c r="A38" s="32" t="s">
        <v>25</v>
      </c>
      <c r="B38" s="33"/>
      <c r="C38" s="33"/>
      <c r="D38" s="33"/>
      <c r="E38" s="33"/>
      <c r="F38" s="33"/>
      <c r="G38" s="33"/>
      <c r="H38" s="33"/>
      <c r="I38" s="33"/>
      <c r="J38" s="20"/>
    </row>
  </sheetData>
  <mergeCells count="75">
    <mergeCell ref="C33:D33"/>
    <mergeCell ref="C34:D34"/>
    <mergeCell ref="B28:C28"/>
    <mergeCell ref="D28:E28"/>
    <mergeCell ref="B29:C29"/>
    <mergeCell ref="D29:E29"/>
    <mergeCell ref="C31:D31"/>
    <mergeCell ref="C32:D32"/>
    <mergeCell ref="B27:C27"/>
    <mergeCell ref="D27:E27"/>
    <mergeCell ref="F27:G27"/>
    <mergeCell ref="H27:I27"/>
    <mergeCell ref="J27:K27"/>
    <mergeCell ref="L27:M27"/>
    <mergeCell ref="B26:C26"/>
    <mergeCell ref="D26:E26"/>
    <mergeCell ref="F26:G26"/>
    <mergeCell ref="H26:I26"/>
    <mergeCell ref="J26:K26"/>
    <mergeCell ref="L26:M26"/>
    <mergeCell ref="B24:C24"/>
    <mergeCell ref="D24:E24"/>
    <mergeCell ref="F24:G24"/>
    <mergeCell ref="H24:I24"/>
    <mergeCell ref="J24:K24"/>
    <mergeCell ref="L24:M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L15:M16"/>
    <mergeCell ref="B17:C17"/>
    <mergeCell ref="D17:E17"/>
    <mergeCell ref="F17:G17"/>
    <mergeCell ref="H17:I17"/>
    <mergeCell ref="J17:K17"/>
    <mergeCell ref="L17:M17"/>
    <mergeCell ref="A15:A16"/>
    <mergeCell ref="B15:C16"/>
    <mergeCell ref="D15:E16"/>
    <mergeCell ref="F15:G16"/>
    <mergeCell ref="H15:I16"/>
    <mergeCell ref="J15:K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2023</vt:lpstr>
      <vt:lpstr>FEBBRAIO 2023</vt:lpstr>
      <vt:lpstr>MARZO 2023</vt:lpstr>
      <vt:lpstr>APRILE 2023</vt:lpstr>
      <vt:lpstr>MAGGIO 2023</vt:lpstr>
      <vt:lpstr>GIUGNO 2023</vt:lpstr>
      <vt:lpstr>LUGLIO 2023</vt:lpstr>
      <vt:lpstr>AGOSTO 2023</vt:lpstr>
      <vt:lpstr>SETTEMBRE 2023</vt:lpstr>
      <vt:lpstr>OTTOBRE 2023</vt:lpstr>
      <vt:lpstr>NOVEMBRE 2023</vt:lpstr>
      <vt:lpstr>DICEMBRE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Turci</dc:creator>
  <cp:lastModifiedBy>Ivan Turci</cp:lastModifiedBy>
  <dcterms:created xsi:type="dcterms:W3CDTF">2023-02-21T14:23:15Z</dcterms:created>
  <dcterms:modified xsi:type="dcterms:W3CDTF">2024-01-19T09:23:33Z</dcterms:modified>
</cp:coreProperties>
</file>