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U:\Ragioneria\Ivan\MONITORAGGIO ASSENZE PRESENZE PERS. DIPENDENTE\"/>
    </mc:Choice>
  </mc:AlternateContent>
  <xr:revisionPtr revIDLastSave="0" documentId="13_ncr:1_{D6E6965D-E408-424E-927B-D6C4C7861F1C}" xr6:coauthVersionLast="47" xr6:coauthVersionMax="47" xr10:uidLastSave="{00000000-0000-0000-0000-000000000000}"/>
  <bookViews>
    <workbookView xWindow="-120" yWindow="-120" windowWidth="29040" windowHeight="15840" firstSheet="4" activeTab="11" xr2:uid="{00000000-000D-0000-FFFF-FFFF00000000}"/>
  </bookViews>
  <sheets>
    <sheet name="GENNAIO 2022" sheetId="1" r:id="rId1"/>
    <sheet name="FEBBRAIO 2022" sheetId="2" r:id="rId2"/>
    <sheet name="MARZO 2022" sheetId="3" r:id="rId3"/>
    <sheet name="APRILE 2022" sheetId="5" r:id="rId4"/>
    <sheet name="MAGGIO 2022" sheetId="6" r:id="rId5"/>
    <sheet name="GIUGNO 2022" sheetId="7" r:id="rId6"/>
    <sheet name="LUGLIO 2022" sheetId="8" r:id="rId7"/>
    <sheet name="AGOSTO 2022" sheetId="9" r:id="rId8"/>
    <sheet name="SETTEMBRE 2022" sheetId="10" r:id="rId9"/>
    <sheet name="OTTOBRE 2022" sheetId="11" r:id="rId10"/>
    <sheet name="NOVEMBE 2022" sheetId="12" r:id="rId11"/>
    <sheet name="DICEMBRE 2022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6" i="13" l="1"/>
  <c r="H22" i="13"/>
  <c r="D22" i="13"/>
  <c r="L28" i="13" s="1"/>
  <c r="B22" i="13"/>
  <c r="L19" i="13"/>
  <c r="F19" i="13"/>
  <c r="J19" i="13" s="1"/>
  <c r="L18" i="13"/>
  <c r="F18" i="13"/>
  <c r="J18" i="13" s="1"/>
  <c r="L17" i="13"/>
  <c r="F17" i="13"/>
  <c r="J17" i="13" s="1"/>
  <c r="L16" i="13"/>
  <c r="F16" i="13"/>
  <c r="J16" i="13" s="1"/>
  <c r="L15" i="13"/>
  <c r="F15" i="13"/>
  <c r="J15" i="13" s="1"/>
  <c r="L14" i="13"/>
  <c r="F14" i="13"/>
  <c r="L13" i="13"/>
  <c r="F13" i="13"/>
  <c r="J13" i="13" s="1"/>
  <c r="E26" i="12"/>
  <c r="H22" i="12"/>
  <c r="D22" i="12"/>
  <c r="L29" i="12" s="1"/>
  <c r="B22" i="12"/>
  <c r="L19" i="12"/>
  <c r="J19" i="12"/>
  <c r="F19" i="12"/>
  <c r="L18" i="12"/>
  <c r="F18" i="12"/>
  <c r="J18" i="12" s="1"/>
  <c r="L17" i="12"/>
  <c r="F17" i="12"/>
  <c r="J17" i="12" s="1"/>
  <c r="L16" i="12"/>
  <c r="F16" i="12"/>
  <c r="J16" i="12" s="1"/>
  <c r="L15" i="12"/>
  <c r="F15" i="12"/>
  <c r="J15" i="12" s="1"/>
  <c r="L14" i="12"/>
  <c r="F14" i="12"/>
  <c r="J14" i="12" s="1"/>
  <c r="L13" i="12"/>
  <c r="F13" i="12"/>
  <c r="F13" i="11"/>
  <c r="J13" i="11" s="1"/>
  <c r="F14" i="11"/>
  <c r="J14" i="11" s="1"/>
  <c r="F15" i="11"/>
  <c r="J15" i="11" s="1"/>
  <c r="F16" i="11"/>
  <c r="F17" i="11"/>
  <c r="J17" i="11" s="1"/>
  <c r="F18" i="11"/>
  <c r="F19" i="11"/>
  <c r="J19" i="11" s="1"/>
  <c r="E26" i="11"/>
  <c r="H22" i="11"/>
  <c r="D22" i="11"/>
  <c r="L27" i="11" s="1"/>
  <c r="B22" i="11"/>
  <c r="L19" i="11"/>
  <c r="L18" i="11"/>
  <c r="J18" i="11"/>
  <c r="L17" i="11"/>
  <c r="L16" i="11"/>
  <c r="J16" i="11"/>
  <c r="L15" i="11"/>
  <c r="L14" i="11"/>
  <c r="L13" i="11"/>
  <c r="E26" i="10"/>
  <c r="H22" i="10"/>
  <c r="D22" i="10"/>
  <c r="L29" i="10" s="1"/>
  <c r="B22" i="10"/>
  <c r="L19" i="10"/>
  <c r="F19" i="10"/>
  <c r="J19" i="10" s="1"/>
  <c r="L18" i="10"/>
  <c r="F18" i="10"/>
  <c r="J18" i="10" s="1"/>
  <c r="L17" i="10"/>
  <c r="F17" i="10"/>
  <c r="J17" i="10" s="1"/>
  <c r="L16" i="10"/>
  <c r="F16" i="10"/>
  <c r="J16" i="10" s="1"/>
  <c r="L15" i="10"/>
  <c r="F15" i="10"/>
  <c r="J15" i="10" s="1"/>
  <c r="L14" i="10"/>
  <c r="F14" i="10"/>
  <c r="J14" i="10" s="1"/>
  <c r="L13" i="10"/>
  <c r="F13" i="10"/>
  <c r="J13" i="10" s="1"/>
  <c r="E26" i="9"/>
  <c r="H22" i="9"/>
  <c r="D22" i="9"/>
  <c r="L29" i="9" s="1"/>
  <c r="B22" i="9"/>
  <c r="L19" i="9"/>
  <c r="F19" i="9"/>
  <c r="J19" i="9" s="1"/>
  <c r="L18" i="9"/>
  <c r="F18" i="9"/>
  <c r="J18" i="9" s="1"/>
  <c r="L17" i="9"/>
  <c r="F17" i="9"/>
  <c r="J17" i="9" s="1"/>
  <c r="L16" i="9"/>
  <c r="F16" i="9"/>
  <c r="J16" i="9" s="1"/>
  <c r="L15" i="9"/>
  <c r="J15" i="9"/>
  <c r="F15" i="9"/>
  <c r="L14" i="9"/>
  <c r="F14" i="9"/>
  <c r="J14" i="9" s="1"/>
  <c r="L13" i="9"/>
  <c r="F13" i="9"/>
  <c r="E26" i="8"/>
  <c r="H22" i="8"/>
  <c r="D22" i="8"/>
  <c r="L29" i="8" s="1"/>
  <c r="B22" i="8"/>
  <c r="L19" i="8"/>
  <c r="F19" i="8"/>
  <c r="J19" i="8" s="1"/>
  <c r="L18" i="8"/>
  <c r="F18" i="8"/>
  <c r="J18" i="8" s="1"/>
  <c r="L17" i="8"/>
  <c r="F17" i="8"/>
  <c r="J17" i="8" s="1"/>
  <c r="L16" i="8"/>
  <c r="F16" i="8"/>
  <c r="J16" i="8" s="1"/>
  <c r="L15" i="8"/>
  <c r="F15" i="8"/>
  <c r="J15" i="8" s="1"/>
  <c r="L14" i="8"/>
  <c r="F14" i="8"/>
  <c r="J14" i="8" s="1"/>
  <c r="L13" i="8"/>
  <c r="F13" i="8"/>
  <c r="E26" i="7"/>
  <c r="D22" i="7"/>
  <c r="B23" i="3"/>
  <c r="B23" i="5"/>
  <c r="B22" i="6"/>
  <c r="B22" i="7"/>
  <c r="H22" i="7"/>
  <c r="L19" i="7"/>
  <c r="F19" i="7"/>
  <c r="J19" i="7" s="1"/>
  <c r="F18" i="7"/>
  <c r="J18" i="7" s="1"/>
  <c r="L17" i="7"/>
  <c r="F17" i="7"/>
  <c r="J17" i="7" s="1"/>
  <c r="F16" i="7"/>
  <c r="J16" i="7" s="1"/>
  <c r="L15" i="7"/>
  <c r="F15" i="7"/>
  <c r="J15" i="7" s="1"/>
  <c r="L14" i="7"/>
  <c r="L13" i="7"/>
  <c r="F13" i="7"/>
  <c r="J13" i="7" s="1"/>
  <c r="D16" i="6"/>
  <c r="L16" i="6" s="1"/>
  <c r="D20" i="5"/>
  <c r="D19" i="5"/>
  <c r="L19" i="5" s="1"/>
  <c r="D18" i="5"/>
  <c r="L18" i="5" s="1"/>
  <c r="D17" i="5"/>
  <c r="D16" i="5"/>
  <c r="L16" i="5" s="1"/>
  <c r="D15" i="5"/>
  <c r="D14" i="5"/>
  <c r="D13" i="5"/>
  <c r="H22" i="6"/>
  <c r="D19" i="6"/>
  <c r="L19" i="6" s="1"/>
  <c r="D18" i="6"/>
  <c r="L18" i="6" s="1"/>
  <c r="D17" i="6"/>
  <c r="L17" i="6" s="1"/>
  <c r="D15" i="6"/>
  <c r="L15" i="6" s="1"/>
  <c r="D14" i="6"/>
  <c r="L14" i="6" s="1"/>
  <c r="D13" i="6"/>
  <c r="L13" i="6" s="1"/>
  <c r="L17" i="5"/>
  <c r="L15" i="5"/>
  <c r="L14" i="5"/>
  <c r="H23" i="5"/>
  <c r="E27" i="5" s="1"/>
  <c r="E30" i="5" s="1"/>
  <c r="L20" i="5"/>
  <c r="L13" i="5"/>
  <c r="D20" i="2"/>
  <c r="D19" i="2"/>
  <c r="F19" i="2" s="1"/>
  <c r="J19" i="2" s="1"/>
  <c r="D18" i="2"/>
  <c r="L18" i="2" s="1"/>
  <c r="D17" i="2"/>
  <c r="D16" i="2"/>
  <c r="D15" i="2"/>
  <c r="F15" i="2" s="1"/>
  <c r="J15" i="2" s="1"/>
  <c r="D14" i="2"/>
  <c r="D13" i="2"/>
  <c r="F13" i="2" s="1"/>
  <c r="J13" i="2" s="1"/>
  <c r="E27" i="3"/>
  <c r="E30" i="3" s="1"/>
  <c r="H23" i="3"/>
  <c r="D20" i="3"/>
  <c r="L20" i="3" s="1"/>
  <c r="D19" i="3"/>
  <c r="L19" i="3" s="1"/>
  <c r="D18" i="3"/>
  <c r="L18" i="3" s="1"/>
  <c r="D17" i="3"/>
  <c r="L17" i="3" s="1"/>
  <c r="D16" i="3"/>
  <c r="L16" i="3" s="1"/>
  <c r="D15" i="3"/>
  <c r="L15" i="3" s="1"/>
  <c r="D14" i="3"/>
  <c r="L14" i="3" s="1"/>
  <c r="D13" i="3"/>
  <c r="L13" i="3" s="1"/>
  <c r="H23" i="2"/>
  <c r="B23" i="2"/>
  <c r="L20" i="2"/>
  <c r="F20" i="2"/>
  <c r="J20" i="2" s="1"/>
  <c r="L19" i="2"/>
  <c r="L17" i="2"/>
  <c r="F17" i="2"/>
  <c r="J17" i="2" s="1"/>
  <c r="L16" i="2"/>
  <c r="F16" i="2"/>
  <c r="J16" i="2" s="1"/>
  <c r="L15" i="2"/>
  <c r="L14" i="2"/>
  <c r="H23" i="1"/>
  <c r="D20" i="1"/>
  <c r="L20" i="1" s="1"/>
  <c r="D19" i="1"/>
  <c r="D18" i="1"/>
  <c r="D17" i="1"/>
  <c r="L17" i="1" s="1"/>
  <c r="D16" i="1"/>
  <c r="F16" i="1" s="1"/>
  <c r="J16" i="1" s="1"/>
  <c r="D15" i="1"/>
  <c r="D14" i="1"/>
  <c r="D13" i="1"/>
  <c r="F13" i="1" s="1"/>
  <c r="J13" i="1" s="1"/>
  <c r="E27" i="1"/>
  <c r="E30" i="1" s="1"/>
  <c r="B23" i="1"/>
  <c r="F20" i="1"/>
  <c r="J20" i="1" s="1"/>
  <c r="L19" i="1"/>
  <c r="F19" i="1"/>
  <c r="J19" i="1" s="1"/>
  <c r="L18" i="1"/>
  <c r="F18" i="1"/>
  <c r="J18" i="1" s="1"/>
  <c r="L15" i="1"/>
  <c r="F15" i="1"/>
  <c r="J15" i="1" s="1"/>
  <c r="L14" i="1"/>
  <c r="L13" i="1"/>
  <c r="L29" i="13" l="1"/>
  <c r="L22" i="13"/>
  <c r="L26" i="13" s="1"/>
  <c r="F22" i="13"/>
  <c r="J22" i="13" s="1"/>
  <c r="J14" i="13"/>
  <c r="L27" i="13"/>
  <c r="L22" i="12"/>
  <c r="L26" i="12" s="1"/>
  <c r="F22" i="12"/>
  <c r="J22" i="12" s="1"/>
  <c r="L27" i="12"/>
  <c r="J13" i="12"/>
  <c r="L28" i="12"/>
  <c r="L22" i="11"/>
  <c r="L26" i="11" s="1"/>
  <c r="L28" i="11"/>
  <c r="F22" i="11"/>
  <c r="J22" i="11" s="1"/>
  <c r="L29" i="11"/>
  <c r="L22" i="10"/>
  <c r="L26" i="10" s="1"/>
  <c r="L28" i="10"/>
  <c r="F22" i="10"/>
  <c r="J22" i="10" s="1"/>
  <c r="L27" i="10"/>
  <c r="F22" i="9"/>
  <c r="J22" i="9" s="1"/>
  <c r="L22" i="9"/>
  <c r="L26" i="9" s="1"/>
  <c r="J13" i="9"/>
  <c r="L27" i="9"/>
  <c r="L28" i="9"/>
  <c r="F22" i="8"/>
  <c r="J22" i="8" s="1"/>
  <c r="L22" i="8"/>
  <c r="L26" i="8" s="1"/>
  <c r="L28" i="8"/>
  <c r="J13" i="8"/>
  <c r="L27" i="8"/>
  <c r="L18" i="7"/>
  <c r="L28" i="7"/>
  <c r="L16" i="7"/>
  <c r="L22" i="7"/>
  <c r="L26" i="7" s="1"/>
  <c r="F14" i="7"/>
  <c r="F22" i="7" s="1"/>
  <c r="F13" i="6"/>
  <c r="J13" i="6" s="1"/>
  <c r="F15" i="6"/>
  <c r="J15" i="6" s="1"/>
  <c r="F16" i="6"/>
  <c r="J16" i="6" s="1"/>
  <c r="F18" i="6"/>
  <c r="J18" i="6" s="1"/>
  <c r="F19" i="6"/>
  <c r="J19" i="6" s="1"/>
  <c r="D22" i="6"/>
  <c r="F14" i="6"/>
  <c r="F17" i="6"/>
  <c r="J17" i="6" s="1"/>
  <c r="F13" i="5"/>
  <c r="J13" i="5" s="1"/>
  <c r="F14" i="5"/>
  <c r="F15" i="5"/>
  <c r="J15" i="5" s="1"/>
  <c r="F16" i="5"/>
  <c r="J16" i="5" s="1"/>
  <c r="F17" i="5"/>
  <c r="J17" i="5" s="1"/>
  <c r="F18" i="5"/>
  <c r="J18" i="5" s="1"/>
  <c r="F19" i="5"/>
  <c r="J19" i="5" s="1"/>
  <c r="F20" i="5"/>
  <c r="J20" i="5" s="1"/>
  <c r="D23" i="5"/>
  <c r="F18" i="2"/>
  <c r="J18" i="2" s="1"/>
  <c r="D23" i="2"/>
  <c r="L23" i="2" s="1"/>
  <c r="L27" i="2" s="1"/>
  <c r="L13" i="2"/>
  <c r="E27" i="2"/>
  <c r="E30" i="2" s="1"/>
  <c r="F13" i="3"/>
  <c r="J13" i="3" s="1"/>
  <c r="F14" i="3"/>
  <c r="F15" i="3"/>
  <c r="J15" i="3" s="1"/>
  <c r="F16" i="3"/>
  <c r="J16" i="3" s="1"/>
  <c r="F17" i="3"/>
  <c r="J17" i="3" s="1"/>
  <c r="F18" i="3"/>
  <c r="J18" i="3" s="1"/>
  <c r="F19" i="3"/>
  <c r="J19" i="3" s="1"/>
  <c r="F20" i="3"/>
  <c r="J20" i="3" s="1"/>
  <c r="D23" i="3"/>
  <c r="F14" i="2"/>
  <c r="F17" i="1"/>
  <c r="J17" i="1" s="1"/>
  <c r="L16" i="1"/>
  <c r="D23" i="1"/>
  <c r="L30" i="1" s="1"/>
  <c r="F14" i="1"/>
  <c r="L27" i="7" l="1"/>
  <c r="L29" i="7"/>
  <c r="J22" i="7"/>
  <c r="J14" i="7"/>
  <c r="L27" i="6"/>
  <c r="L28" i="6"/>
  <c r="L22" i="6"/>
  <c r="L26" i="6" s="1"/>
  <c r="F22" i="6"/>
  <c r="J22" i="6" s="1"/>
  <c r="J14" i="6"/>
  <c r="L29" i="6"/>
  <c r="F23" i="5"/>
  <c r="J23" i="5" s="1"/>
  <c r="J14" i="5"/>
  <c r="L23" i="5"/>
  <c r="L27" i="5" s="1"/>
  <c r="L29" i="5"/>
  <c r="L28" i="5"/>
  <c r="L30" i="5"/>
  <c r="L30" i="2"/>
  <c r="L28" i="2"/>
  <c r="L29" i="2"/>
  <c r="F23" i="3"/>
  <c r="J23" i="3" s="1"/>
  <c r="J14" i="3"/>
  <c r="L29" i="3"/>
  <c r="L23" i="3"/>
  <c r="L27" i="3" s="1"/>
  <c r="L28" i="3"/>
  <c r="L30" i="3"/>
  <c r="F23" i="2"/>
  <c r="J23" i="2" s="1"/>
  <c r="J14" i="2"/>
  <c r="L28" i="1"/>
  <c r="L29" i="1"/>
  <c r="L23" i="1"/>
  <c r="L27" i="1" s="1"/>
  <c r="F23" i="1"/>
  <c r="J23" i="1" s="1"/>
  <c r="J14" i="1"/>
</calcChain>
</file>

<file path=xl/sharedStrings.xml><?xml version="1.0" encoding="utf-8"?>
<sst xmlns="http://schemas.openxmlformats.org/spreadsheetml/2006/main" count="388" uniqueCount="41">
  <si>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</si>
  <si>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</si>
  <si>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</si>
  <si>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</si>
  <si>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GIORNATE</t>
  </si>
  <si>
    <t>GIORNI PRESENZA</t>
  </si>
  <si>
    <t>GIORNI ASSENZA</t>
  </si>
  <si>
    <t>% PRESENZE</t>
  </si>
  <si>
    <t>% ASSENZE</t>
  </si>
  <si>
    <t>LAVORATIVE</t>
  </si>
  <si>
    <t>TOTALI</t>
  </si>
  <si>
    <t xml:space="preserve">TOTALI </t>
  </si>
  <si>
    <t>SEGRETERIA</t>
  </si>
  <si>
    <t>RAGIONERIA</t>
  </si>
  <si>
    <t>TRIBUTI</t>
  </si>
  <si>
    <t>UFFICIO TECNICO</t>
  </si>
  <si>
    <t>ANAGRAFE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</si>
  <si>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</si>
  <si>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</si>
  <si>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</si>
  <si>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</si>
  <si>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</si>
  <si>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</si>
  <si>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</si>
  <si>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</si>
  <si>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</si>
  <si>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* Nel computo delle assenze sono stati calcolati i giorni di mancata presenza lavorativa verificatasi a titolo di malattia, ferie, aspettativa, maternità, asten-</t>
  </si>
  <si>
    <t xml:space="preserve">  sione facoltativa, congedo parentale, malattia figli, sciopero, permessi retribuiti vari (legge 104, matrimonio, lutto, protezione civile, permessi sindacali)</t>
  </si>
  <si>
    <t>MESE DI GENNAIO 2022</t>
  </si>
  <si>
    <t>DIGITALIZZAZIONE</t>
  </si>
  <si>
    <t>MESE DI MARZO 2022</t>
  </si>
  <si>
    <t>MESE DI FEBBRAIO 2022</t>
  </si>
  <si>
    <t>MESE DI APRILE 2022</t>
  </si>
  <si>
    <t>MESE DI MAGGIO 2022</t>
  </si>
  <si>
    <t>MESE DI GIUGNO 2022</t>
  </si>
  <si>
    <t>MESE DI LUGLIO 2022</t>
  </si>
  <si>
    <t>MESE DI AGOSTO 2022</t>
  </si>
  <si>
    <t>MESE DI SETTEMBRE 2022</t>
  </si>
  <si>
    <t>MESE DI OTTOBRE 2022</t>
  </si>
  <si>
    <t>MESE DI NOVEMBRE 2022</t>
  </si>
  <si>
    <t>MESE DI DICEMBRE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</si>
</sst>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0" fontId="0" fillId="0" borderId="0" xfId="0" applyNumberFormat="1"/>
    <xf numFmtId="0" fontId="1" fillId="0" borderId="0" xfId="0" applyFont="1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2" xfId="0" applyBorder="1"/>
    <xf numFmtId="0" fontId="0" fillId="0" borderId="4" xfId="0" applyBorder="1"/>
    <xf numFmtId="0" fontId="3" fillId="0" borderId="4" xfId="0" applyFont="1" applyBorder="1"/>
    <xf numFmtId="0" fontId="3" fillId="0" borderId="3" xfId="0" applyFont="1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2" xfId="0" applyBorder="1"/>
    <xf numFmtId="0" fontId="4" fillId="0" borderId="14" xfId="0" applyFont="1" applyBorder="1" applyAlignment="1">
      <alignment horizontal="center"/>
    </xf>
    <xf numFmtId="0" fontId="5" fillId="0" borderId="0" xfId="0" applyFont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9" xfId="0" applyBorder="1"/>
    <xf numFmtId="0" fontId="2" fillId="0" borderId="0" xfId="0" applyFont="1"/>
    <xf numFmtId="0" fontId="0" fillId="0" borderId="14" xfId="0" applyBorder="1"/>
    <xf numFmtId="0" fontId="2" fillId="0" borderId="9" xfId="0" applyFon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0" fontId="2" fillId="0" borderId="14" xfId="0" applyFon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2" fillId="0" borderId="10" xfId="0" applyNumberFormat="1" applyFont="1" applyBorder="1"/>
    <xf numFmtId="10" fontId="0" fillId="0" borderId="12" xfId="0" applyNumberFormat="1" applyBorder="1"/>
    <xf numFmtId="0" fontId="2" fillId="0" borderId="18" xfId="0" applyFont="1" applyBorder="1" applyAlignment="1">
      <alignment horizontal="center"/>
    </xf>
    <xf numFmtId="0" fontId="0" fillId="0" borderId="16" xfId="0" applyBorder="1"/>
    <xf numFmtId="10" fontId="0" fillId="0" borderId="18" xfId="0" applyNumberFormat="1" applyBorder="1" applyAlignment="1">
      <alignment horizontal="center"/>
    </xf>
    <xf numFmtId="0" fontId="3" fillId="0" borderId="16" xfId="0" applyFont="1" applyBorder="1"/>
    <xf numFmtId="10" fontId="0" fillId="0" borderId="11" xfId="0" applyNumberFormat="1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10" fontId="0" fillId="0" borderId="16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/>
    <xf numFmtId="0" fontId="0" fillId="0" borderId="13" xfId="0" applyBorder="1"/>
    <xf numFmtId="10" fontId="0" fillId="0" borderId="13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10" fontId="0" fillId="0" borderId="15" xfId="0" applyNumberForma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10" fontId="0" fillId="0" borderId="0" xfId="0" applyNumberForma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2" fillId="0" borderId="1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topLeftCell="A4" workbookViewId="0">
      <selection activeCell="D14" sqref="D14:E14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28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f t="shared" ref="D13:D20" si="0">B13*27</f>
        <v>27</v>
      </c>
      <c r="E13" s="55"/>
      <c r="F13" s="59">
        <f t="shared" ref="F13:F20" si="1">D13-H13</f>
        <v>21</v>
      </c>
      <c r="G13" s="59"/>
      <c r="H13" s="57">
        <v>6</v>
      </c>
      <c r="I13" s="58"/>
      <c r="J13" s="60">
        <f t="shared" ref="J13:J20" si="2">F13/D13</f>
        <v>0.77777777777777779</v>
      </c>
      <c r="K13" s="60"/>
      <c r="L13" s="40">
        <f t="shared" ref="L13:L20" si="3">H13/D13</f>
        <v>0.22222222222222221</v>
      </c>
      <c r="M13" s="41"/>
    </row>
    <row r="14" spans="1:13" x14ac:dyDescent="0.25">
      <c r="A14" s="7" t="s">
        <v>12</v>
      </c>
      <c r="B14" s="54">
        <v>2</v>
      </c>
      <c r="C14" s="55"/>
      <c r="D14" s="54">
        <f t="shared" si="0"/>
        <v>54</v>
      </c>
      <c r="E14" s="55"/>
      <c r="F14" s="59">
        <f t="shared" si="1"/>
        <v>46</v>
      </c>
      <c r="G14" s="59"/>
      <c r="H14" s="57">
        <v>8</v>
      </c>
      <c r="I14" s="58"/>
      <c r="J14" s="60">
        <f t="shared" si="2"/>
        <v>0.85185185185185186</v>
      </c>
      <c r="K14" s="60"/>
      <c r="L14" s="40">
        <f t="shared" si="3"/>
        <v>0.14814814814814814</v>
      </c>
      <c r="M14" s="41"/>
    </row>
    <row r="15" spans="1:13" x14ac:dyDescent="0.25">
      <c r="A15" s="7" t="s">
        <v>13</v>
      </c>
      <c r="B15" s="54">
        <v>3</v>
      </c>
      <c r="C15" s="55"/>
      <c r="D15" s="54">
        <f t="shared" si="0"/>
        <v>81</v>
      </c>
      <c r="E15" s="55"/>
      <c r="F15" s="59">
        <f t="shared" si="1"/>
        <v>74</v>
      </c>
      <c r="G15" s="59"/>
      <c r="H15" s="57">
        <v>7</v>
      </c>
      <c r="I15" s="58"/>
      <c r="J15" s="60">
        <f t="shared" si="2"/>
        <v>0.9135802469135802</v>
      </c>
      <c r="K15" s="60"/>
      <c r="L15" s="40">
        <f t="shared" si="3"/>
        <v>8.6419753086419748E-2</v>
      </c>
      <c r="M15" s="41"/>
    </row>
    <row r="16" spans="1:13" x14ac:dyDescent="0.25">
      <c r="A16" s="7" t="s">
        <v>14</v>
      </c>
      <c r="B16" s="54">
        <v>1</v>
      </c>
      <c r="C16" s="55"/>
      <c r="D16" s="54">
        <f t="shared" si="0"/>
        <v>27</v>
      </c>
      <c r="E16" s="55"/>
      <c r="F16" s="59">
        <f t="shared" si="1"/>
        <v>21</v>
      </c>
      <c r="G16" s="59"/>
      <c r="H16" s="57">
        <v>6</v>
      </c>
      <c r="I16" s="58"/>
      <c r="J16" s="60">
        <f t="shared" si="2"/>
        <v>0.77777777777777779</v>
      </c>
      <c r="K16" s="60"/>
      <c r="L16" s="40">
        <f t="shared" si="3"/>
        <v>0.22222222222222221</v>
      </c>
      <c r="M16" s="41"/>
    </row>
    <row r="17" spans="1:13" x14ac:dyDescent="0.25">
      <c r="A17" s="7" t="s">
        <v>15</v>
      </c>
      <c r="B17" s="54">
        <v>5</v>
      </c>
      <c r="C17" s="55"/>
      <c r="D17" s="54">
        <f t="shared" si="0"/>
        <v>135</v>
      </c>
      <c r="E17" s="55"/>
      <c r="F17" s="59">
        <f t="shared" si="1"/>
        <v>101</v>
      </c>
      <c r="G17" s="59"/>
      <c r="H17" s="57">
        <v>34</v>
      </c>
      <c r="I17" s="58"/>
      <c r="J17" s="60">
        <f t="shared" si="2"/>
        <v>0.74814814814814812</v>
      </c>
      <c r="K17" s="60"/>
      <c r="L17" s="40">
        <f t="shared" si="3"/>
        <v>0.25185185185185183</v>
      </c>
      <c r="M17" s="41"/>
    </row>
    <row r="18" spans="1:13" x14ac:dyDescent="0.25">
      <c r="A18" s="7" t="s">
        <v>16</v>
      </c>
      <c r="B18" s="54">
        <v>1</v>
      </c>
      <c r="C18" s="55"/>
      <c r="D18" s="54">
        <f t="shared" si="0"/>
        <v>27</v>
      </c>
      <c r="E18" s="55"/>
      <c r="F18" s="59">
        <f>D18-H18</f>
        <v>23</v>
      </c>
      <c r="G18" s="59"/>
      <c r="H18" s="57">
        <v>4</v>
      </c>
      <c r="I18" s="58"/>
      <c r="J18" s="60">
        <f t="shared" si="2"/>
        <v>0.85185185185185186</v>
      </c>
      <c r="K18" s="60"/>
      <c r="L18" s="40">
        <f t="shared" si="3"/>
        <v>0.14814814814814814</v>
      </c>
      <c r="M18" s="41"/>
    </row>
    <row r="19" spans="1:13" x14ac:dyDescent="0.25">
      <c r="A19" s="7" t="s">
        <v>17</v>
      </c>
      <c r="B19" s="54">
        <v>1</v>
      </c>
      <c r="C19" s="55"/>
      <c r="D19" s="57">
        <f t="shared" si="0"/>
        <v>27</v>
      </c>
      <c r="E19" s="58"/>
      <c r="F19" s="59">
        <f t="shared" si="1"/>
        <v>22</v>
      </c>
      <c r="G19" s="59"/>
      <c r="H19" s="57">
        <v>5</v>
      </c>
      <c r="I19" s="58"/>
      <c r="J19" s="60">
        <f t="shared" si="2"/>
        <v>0.81481481481481477</v>
      </c>
      <c r="K19" s="60"/>
      <c r="L19" s="40">
        <f t="shared" si="3"/>
        <v>0.18518518518518517</v>
      </c>
      <c r="M19" s="41"/>
    </row>
    <row r="20" spans="1:13" x14ac:dyDescent="0.25">
      <c r="A20" s="8" t="s">
        <v>18</v>
      </c>
      <c r="B20" s="54">
        <v>1</v>
      </c>
      <c r="C20" s="55"/>
      <c r="D20" s="54">
        <f t="shared" si="0"/>
        <v>27</v>
      </c>
      <c r="E20" s="55"/>
      <c r="F20" s="59">
        <f t="shared" si="1"/>
        <v>20</v>
      </c>
      <c r="G20" s="59"/>
      <c r="H20" s="57">
        <v>7</v>
      </c>
      <c r="I20" s="58"/>
      <c r="J20" s="60">
        <f t="shared" si="2"/>
        <v>0.7407407407407407</v>
      </c>
      <c r="K20" s="60"/>
      <c r="L20" s="40">
        <f t="shared" si="3"/>
        <v>0.25925925925925924</v>
      </c>
      <c r="M20" s="41"/>
    </row>
    <row r="21" spans="1:13" ht="15.75" thickBot="1" x14ac:dyDescent="0.3">
      <c r="A21" s="9"/>
      <c r="B21" s="16"/>
      <c r="C21" s="16"/>
      <c r="D21" s="21"/>
      <c r="E21" s="23"/>
      <c r="F21" s="16"/>
      <c r="G21" s="16"/>
      <c r="H21" s="21"/>
      <c r="I21" s="23"/>
      <c r="J21" s="31"/>
      <c r="K21" s="31"/>
      <c r="L21" s="33"/>
      <c r="M21" s="38"/>
    </row>
    <row r="22" spans="1:13" x14ac:dyDescent="0.25">
      <c r="A22" s="6"/>
      <c r="B22" s="49"/>
      <c r="C22" s="50"/>
      <c r="D22" s="49"/>
      <c r="E22" s="50"/>
      <c r="F22" s="49"/>
      <c r="G22" s="50"/>
      <c r="H22" s="51"/>
      <c r="I22" s="52"/>
      <c r="J22" s="42"/>
      <c r="K22" s="53"/>
      <c r="L22" s="42"/>
      <c r="M22" s="43"/>
    </row>
    <row r="23" spans="1:13" x14ac:dyDescent="0.25">
      <c r="A23" s="7" t="s">
        <v>10</v>
      </c>
      <c r="B23" s="54">
        <f>SUM(B14:C22)</f>
        <v>14</v>
      </c>
      <c r="C23" s="55"/>
      <c r="D23" s="54">
        <f>SUM(D14:E22)</f>
        <v>378</v>
      </c>
      <c r="E23" s="55"/>
      <c r="F23" s="54">
        <f>SUM(F14:G22)</f>
        <v>307</v>
      </c>
      <c r="G23" s="55"/>
      <c r="H23" s="54">
        <f>SUM(H13:I22)</f>
        <v>77</v>
      </c>
      <c r="I23" s="55"/>
      <c r="J23" s="40">
        <f>F23/D23</f>
        <v>0.81216931216931221</v>
      </c>
      <c r="K23" s="56"/>
      <c r="L23" s="40">
        <f>H23/D23</f>
        <v>0.20370370370370369</v>
      </c>
      <c r="M23" s="41"/>
    </row>
    <row r="24" spans="1:13" ht="15.75" thickBot="1" x14ac:dyDescent="0.3">
      <c r="A24" s="10"/>
      <c r="B24" s="44"/>
      <c r="C24" s="45"/>
      <c r="D24" s="44"/>
      <c r="E24" s="45"/>
      <c r="F24" s="27"/>
      <c r="G24" s="29"/>
      <c r="H24" s="27"/>
      <c r="I24" s="29"/>
      <c r="J24" s="27"/>
      <c r="K24" s="29"/>
      <c r="L24" s="27"/>
      <c r="M24" s="26"/>
    </row>
    <row r="25" spans="1:13" x14ac:dyDescent="0.25">
      <c r="B25" s="46"/>
      <c r="C25" s="46"/>
      <c r="D25" s="46"/>
      <c r="E25" s="46"/>
    </row>
    <row r="26" spans="1:13" ht="15.75" thickBot="1" x14ac:dyDescent="0.3"/>
    <row r="27" spans="1:13" x14ac:dyDescent="0.25">
      <c r="A27" s="11" t="s">
        <v>19</v>
      </c>
      <c r="B27" s="15"/>
      <c r="C27" s="15"/>
      <c r="D27" s="15"/>
      <c r="E27" s="24">
        <f>H23</f>
        <v>77</v>
      </c>
      <c r="F27" s="28"/>
      <c r="H27" s="11" t="s">
        <v>20</v>
      </c>
      <c r="I27" s="15"/>
      <c r="J27" s="15"/>
      <c r="K27" s="15"/>
      <c r="L27" s="34">
        <f>L23</f>
        <v>0.20370370370370369</v>
      </c>
      <c r="M27" s="39" t="s">
        <v>21</v>
      </c>
    </row>
    <row r="28" spans="1:13" x14ac:dyDescent="0.25">
      <c r="A28" s="12"/>
      <c r="C28" t="s">
        <v>22</v>
      </c>
      <c r="E28" s="25">
        <v>61</v>
      </c>
      <c r="H28" s="12"/>
      <c r="J28" t="s">
        <v>22</v>
      </c>
      <c r="L28" s="1">
        <f>E28/D23</f>
        <v>0.16137566137566137</v>
      </c>
      <c r="M28" s="25"/>
    </row>
    <row r="29" spans="1:13" x14ac:dyDescent="0.25">
      <c r="A29" s="12"/>
      <c r="C29" t="s">
        <v>23</v>
      </c>
      <c r="E29" s="25">
        <v>16</v>
      </c>
      <c r="H29" s="12"/>
      <c r="J29" t="s">
        <v>23</v>
      </c>
      <c r="L29" s="1">
        <f>E29/D23</f>
        <v>4.2328042328042326E-2</v>
      </c>
      <c r="M29" s="25"/>
    </row>
    <row r="30" spans="1:13" ht="15.75" thickBot="1" x14ac:dyDescent="0.3">
      <c r="A30" s="13"/>
      <c r="B30" s="17"/>
      <c r="C30" s="17" t="s">
        <v>24</v>
      </c>
      <c r="D30" s="17"/>
      <c r="E30" s="26">
        <f>E27-(E28+E29)</f>
        <v>0</v>
      </c>
      <c r="H30" s="13"/>
      <c r="I30" s="17"/>
      <c r="J30" s="17" t="s">
        <v>25</v>
      </c>
      <c r="K30" s="17"/>
      <c r="L30" s="35">
        <f>E30/D23</f>
        <v>0</v>
      </c>
      <c r="M30" s="26"/>
    </row>
    <row r="31" spans="1:13" x14ac:dyDescent="0.25">
      <c r="K31" s="1"/>
    </row>
    <row r="32" spans="1:13" ht="15.75" thickBot="1" x14ac:dyDescent="0.3"/>
    <row r="33" spans="1:16" x14ac:dyDescent="0.25">
      <c r="A33" s="11" t="s">
        <v>26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7"/>
    </row>
    <row r="34" spans="1:16" ht="15.75" thickBot="1" x14ac:dyDescent="0.3">
      <c r="A34" s="13" t="s">
        <v>27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26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</sheetData>
  <mergeCells count="73"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6:C16"/>
    <mergeCell ref="D16:E16"/>
    <mergeCell ref="F16:G16"/>
    <mergeCell ref="H16:I16"/>
    <mergeCell ref="J16:K16"/>
    <mergeCell ref="B15:C15"/>
    <mergeCell ref="D15:E15"/>
    <mergeCell ref="F15:G15"/>
    <mergeCell ref="H15:I15"/>
    <mergeCell ref="J15:K15"/>
    <mergeCell ref="B18:C18"/>
    <mergeCell ref="D18:E18"/>
    <mergeCell ref="F18:G18"/>
    <mergeCell ref="H18:I18"/>
    <mergeCell ref="J18:K18"/>
    <mergeCell ref="B17:C17"/>
    <mergeCell ref="D17:E17"/>
    <mergeCell ref="F17:G17"/>
    <mergeCell ref="H17:I17"/>
    <mergeCell ref="J17:K17"/>
    <mergeCell ref="D23:E23"/>
    <mergeCell ref="F23:G23"/>
    <mergeCell ref="H23:I23"/>
    <mergeCell ref="J23:K23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24:C24"/>
    <mergeCell ref="D24:E24"/>
    <mergeCell ref="B25:C25"/>
    <mergeCell ref="D25:E25"/>
    <mergeCell ref="L10:M10"/>
    <mergeCell ref="L13:M13"/>
    <mergeCell ref="L14:M14"/>
    <mergeCell ref="L15:M15"/>
    <mergeCell ref="L16:M16"/>
    <mergeCell ref="L17:M17"/>
    <mergeCell ref="B22:C22"/>
    <mergeCell ref="D22:E22"/>
    <mergeCell ref="F22:G22"/>
    <mergeCell ref="H22:I22"/>
    <mergeCell ref="J22:K22"/>
    <mergeCell ref="B23:C23"/>
    <mergeCell ref="L18:M18"/>
    <mergeCell ref="L19:M19"/>
    <mergeCell ref="L20:M20"/>
    <mergeCell ref="L22:M22"/>
    <mergeCell ref="L23:M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9958-297A-40F7-9F48-D1208A2E624D}">
  <dimension ref="A2:P36"/>
  <sheetViews>
    <sheetView topLeftCell="A4" workbookViewId="0">
      <selection activeCell="B23" sqref="B23:C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31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f t="shared" ref="D13:D20" si="0">B13*24</f>
        <v>24</v>
      </c>
      <c r="E13" s="55"/>
      <c r="F13" s="59">
        <f t="shared" ref="F13:F20" si="1">D13-H13</f>
        <v>22</v>
      </c>
      <c r="G13" s="59"/>
      <c r="H13" s="57">
        <v>2</v>
      </c>
      <c r="I13" s="58"/>
      <c r="J13" s="60">
        <f t="shared" ref="J13:J20" si="2">F13/D13</f>
        <v>0.91666666666666663</v>
      </c>
      <c r="K13" s="60"/>
      <c r="L13" s="40">
        <f t="shared" ref="L13:L20" si="3">H13/D13</f>
        <v>8.3333333333333329E-2</v>
      </c>
      <c r="M13" s="41"/>
    </row>
    <row r="14" spans="1:13" x14ac:dyDescent="0.25">
      <c r="A14" s="7" t="s">
        <v>12</v>
      </c>
      <c r="B14" s="54">
        <v>2</v>
      </c>
      <c r="C14" s="55"/>
      <c r="D14" s="54">
        <f t="shared" si="0"/>
        <v>48</v>
      </c>
      <c r="E14" s="55"/>
      <c r="F14" s="59">
        <f t="shared" si="1"/>
        <v>39</v>
      </c>
      <c r="G14" s="59"/>
      <c r="H14" s="57">
        <v>9</v>
      </c>
      <c r="I14" s="58"/>
      <c r="J14" s="60">
        <f t="shared" si="2"/>
        <v>0.8125</v>
      </c>
      <c r="K14" s="60"/>
      <c r="L14" s="40">
        <f t="shared" si="3"/>
        <v>0.1875</v>
      </c>
      <c r="M14" s="41"/>
    </row>
    <row r="15" spans="1:13" x14ac:dyDescent="0.25">
      <c r="A15" s="7" t="s">
        <v>13</v>
      </c>
      <c r="B15" s="54">
        <v>3</v>
      </c>
      <c r="C15" s="55"/>
      <c r="D15" s="54">
        <f t="shared" si="0"/>
        <v>72</v>
      </c>
      <c r="E15" s="55"/>
      <c r="F15" s="59">
        <f t="shared" si="1"/>
        <v>67</v>
      </c>
      <c r="G15" s="59"/>
      <c r="H15" s="57">
        <v>5</v>
      </c>
      <c r="I15" s="58"/>
      <c r="J15" s="60">
        <f t="shared" si="2"/>
        <v>0.93055555555555558</v>
      </c>
      <c r="K15" s="60"/>
      <c r="L15" s="40">
        <f t="shared" si="3"/>
        <v>6.9444444444444448E-2</v>
      </c>
      <c r="M15" s="41"/>
    </row>
    <row r="16" spans="1:13" x14ac:dyDescent="0.25">
      <c r="A16" s="7" t="s">
        <v>14</v>
      </c>
      <c r="B16" s="54">
        <v>1</v>
      </c>
      <c r="C16" s="55"/>
      <c r="D16" s="54">
        <f t="shared" si="0"/>
        <v>24</v>
      </c>
      <c r="E16" s="55"/>
      <c r="F16" s="59">
        <f t="shared" si="1"/>
        <v>23</v>
      </c>
      <c r="G16" s="59"/>
      <c r="H16" s="57">
        <v>1</v>
      </c>
      <c r="I16" s="58"/>
      <c r="J16" s="60">
        <f t="shared" si="2"/>
        <v>0.95833333333333337</v>
      </c>
      <c r="K16" s="60"/>
      <c r="L16" s="40">
        <f t="shared" si="3"/>
        <v>4.1666666666666664E-2</v>
      </c>
      <c r="M16" s="41"/>
    </row>
    <row r="17" spans="1:13" x14ac:dyDescent="0.25">
      <c r="A17" s="7" t="s">
        <v>15</v>
      </c>
      <c r="B17" s="54">
        <v>5</v>
      </c>
      <c r="C17" s="55"/>
      <c r="D17" s="54">
        <f t="shared" si="0"/>
        <v>120</v>
      </c>
      <c r="E17" s="55"/>
      <c r="F17" s="59">
        <f t="shared" si="1"/>
        <v>106</v>
      </c>
      <c r="G17" s="59"/>
      <c r="H17" s="57">
        <v>14</v>
      </c>
      <c r="I17" s="58"/>
      <c r="J17" s="60">
        <f t="shared" si="2"/>
        <v>0.8833333333333333</v>
      </c>
      <c r="K17" s="60"/>
      <c r="L17" s="40">
        <f t="shared" si="3"/>
        <v>0.11666666666666667</v>
      </c>
      <c r="M17" s="41"/>
    </row>
    <row r="18" spans="1:13" x14ac:dyDescent="0.25">
      <c r="A18" s="7" t="s">
        <v>16</v>
      </c>
      <c r="B18" s="54">
        <v>1</v>
      </c>
      <c r="C18" s="55"/>
      <c r="D18" s="54">
        <f t="shared" si="0"/>
        <v>24</v>
      </c>
      <c r="E18" s="55"/>
      <c r="F18" s="59">
        <f>D18-H18</f>
        <v>24</v>
      </c>
      <c r="G18" s="59"/>
      <c r="H18" s="57">
        <v>0</v>
      </c>
      <c r="I18" s="58"/>
      <c r="J18" s="60">
        <f t="shared" si="2"/>
        <v>1</v>
      </c>
      <c r="K18" s="60"/>
      <c r="L18" s="40">
        <f t="shared" si="3"/>
        <v>0</v>
      </c>
      <c r="M18" s="41"/>
    </row>
    <row r="19" spans="1:13" x14ac:dyDescent="0.25">
      <c r="A19" s="7" t="s">
        <v>17</v>
      </c>
      <c r="B19" s="54">
        <v>1</v>
      </c>
      <c r="C19" s="55"/>
      <c r="D19" s="57">
        <f t="shared" si="0"/>
        <v>24</v>
      </c>
      <c r="E19" s="58"/>
      <c r="F19" s="59">
        <f t="shared" si="1"/>
        <v>21</v>
      </c>
      <c r="G19" s="59"/>
      <c r="H19" s="57">
        <v>3</v>
      </c>
      <c r="I19" s="58"/>
      <c r="J19" s="60">
        <f t="shared" si="2"/>
        <v>0.875</v>
      </c>
      <c r="K19" s="60"/>
      <c r="L19" s="40">
        <f t="shared" si="3"/>
        <v>0.125</v>
      </c>
      <c r="M19" s="41"/>
    </row>
    <row r="20" spans="1:13" x14ac:dyDescent="0.25">
      <c r="A20" s="8" t="s">
        <v>18</v>
      </c>
      <c r="B20" s="54">
        <v>1</v>
      </c>
      <c r="C20" s="55"/>
      <c r="D20" s="54">
        <f t="shared" si="0"/>
        <v>24</v>
      </c>
      <c r="E20" s="55"/>
      <c r="F20" s="59">
        <f t="shared" si="1"/>
        <v>22</v>
      </c>
      <c r="G20" s="59"/>
      <c r="H20" s="57">
        <v>2</v>
      </c>
      <c r="I20" s="58"/>
      <c r="J20" s="60">
        <f t="shared" si="2"/>
        <v>0.91666666666666663</v>
      </c>
      <c r="K20" s="60"/>
      <c r="L20" s="40">
        <f t="shared" si="3"/>
        <v>8.3333333333333329E-2</v>
      </c>
      <c r="M20" s="41"/>
    </row>
    <row r="21" spans="1:13" ht="15.75" thickBot="1" x14ac:dyDescent="0.3">
      <c r="A21" s="9"/>
      <c r="B21" s="16"/>
      <c r="C21" s="16"/>
      <c r="D21" s="21"/>
      <c r="E21" s="23"/>
      <c r="F21" s="16"/>
      <c r="G21" s="16"/>
      <c r="H21" s="21"/>
      <c r="I21" s="23"/>
      <c r="J21" s="31"/>
      <c r="K21" s="31"/>
      <c r="L21" s="33"/>
      <c r="M21" s="38"/>
    </row>
    <row r="22" spans="1:13" x14ac:dyDescent="0.25">
      <c r="A22" s="6"/>
      <c r="B22" s="49"/>
      <c r="C22" s="50"/>
      <c r="D22" s="49"/>
      <c r="E22" s="50"/>
      <c r="F22" s="49"/>
      <c r="G22" s="50"/>
      <c r="H22" s="51"/>
      <c r="I22" s="52"/>
      <c r="J22" s="42"/>
      <c r="K22" s="53"/>
      <c r="L22" s="42"/>
      <c r="M22" s="43"/>
    </row>
    <row r="23" spans="1:13" x14ac:dyDescent="0.25">
      <c r="A23" s="7" t="s">
        <v>10</v>
      </c>
      <c r="B23" s="54">
        <f>SUM(B14:C22)</f>
        <v>14</v>
      </c>
      <c r="C23" s="55"/>
      <c r="D23" s="54">
        <f>SUM(D14:E22)</f>
        <v>336</v>
      </c>
      <c r="E23" s="55"/>
      <c r="F23" s="54">
        <f>SUM(F14:G22)</f>
        <v>302</v>
      </c>
      <c r="G23" s="55"/>
      <c r="H23" s="54">
        <f>SUM(H13:I22)</f>
        <v>36</v>
      </c>
      <c r="I23" s="55"/>
      <c r="J23" s="40">
        <f>F23/D23</f>
        <v>0.89880952380952384</v>
      </c>
      <c r="K23" s="56"/>
      <c r="L23" s="40">
        <f>H23/D23</f>
        <v>0.10714285714285714</v>
      </c>
      <c r="M23" s="41"/>
    </row>
    <row r="24" spans="1:13" ht="15.75" thickBot="1" x14ac:dyDescent="0.3">
      <c r="A24" s="10"/>
      <c r="B24" s="44"/>
      <c r="C24" s="45"/>
      <c r="D24" s="44"/>
      <c r="E24" s="45"/>
      <c r="F24" s="27"/>
      <c r="G24" s="29"/>
      <c r="H24" s="27"/>
      <c r="I24" s="29"/>
      <c r="J24" s="27"/>
      <c r="K24" s="29"/>
      <c r="L24" s="27"/>
      <c r="M24" s="26"/>
    </row>
    <row r="25" spans="1:13" x14ac:dyDescent="0.25">
      <c r="B25" s="46"/>
      <c r="C25" s="46"/>
      <c r="D25" s="46"/>
      <c r="E25" s="46"/>
    </row>
    <row r="26" spans="1:13" ht="15.75" thickBot="1" x14ac:dyDescent="0.3"/>
    <row r="27" spans="1:13" x14ac:dyDescent="0.25">
      <c r="A27" s="11" t="s">
        <v>19</v>
      </c>
      <c r="B27" s="15"/>
      <c r="C27" s="15"/>
      <c r="D27" s="15"/>
      <c r="E27" s="24">
        <f>H23</f>
        <v>36</v>
      </c>
      <c r="F27" s="28"/>
      <c r="H27" s="11" t="s">
        <v>20</v>
      </c>
      <c r="I27" s="15"/>
      <c r="J27" s="15"/>
      <c r="K27" s="15"/>
      <c r="L27" s="34">
        <f>L23</f>
        <v>0.10714285714285714</v>
      </c>
      <c r="M27" s="39" t="s">
        <v>21</v>
      </c>
    </row>
    <row r="28" spans="1:13" x14ac:dyDescent="0.25">
      <c r="A28" s="12"/>
      <c r="C28" t="s">
        <v>22</v>
      </c>
      <c r="E28" s="25">
        <v>36</v>
      </c>
      <c r="H28" s="12"/>
      <c r="J28" t="s">
        <v>22</v>
      </c>
      <c r="L28" s="1">
        <f>E28/D23</f>
        <v>0.10714285714285714</v>
      </c>
      <c r="M28" s="25"/>
    </row>
    <row r="29" spans="1:13" x14ac:dyDescent="0.25">
      <c r="A29" s="12"/>
      <c r="C29" t="s">
        <v>23</v>
      </c>
      <c r="E29" s="25">
        <v>0</v>
      </c>
      <c r="H29" s="12"/>
      <c r="J29" t="s">
        <v>23</v>
      </c>
      <c r="L29" s="1">
        <f>E29/D23</f>
        <v>0</v>
      </c>
      <c r="M29" s="25"/>
    </row>
    <row r="30" spans="1:13" ht="15.75" thickBot="1" x14ac:dyDescent="0.3">
      <c r="A30" s="13"/>
      <c r="B30" s="17"/>
      <c r="C30" s="17" t="s">
        <v>24</v>
      </c>
      <c r="D30" s="17"/>
      <c r="E30" s="26">
        <f>E27-(E28+E29)</f>
        <v>0</v>
      </c>
      <c r="H30" s="13"/>
      <c r="I30" s="17"/>
      <c r="J30" s="17" t="s">
        <v>25</v>
      </c>
      <c r="K30" s="17"/>
      <c r="L30" s="35">
        <f>E30/D23</f>
        <v>0</v>
      </c>
      <c r="M30" s="26"/>
    </row>
    <row r="31" spans="1:13" x14ac:dyDescent="0.25">
      <c r="K31" s="1"/>
    </row>
    <row r="32" spans="1:13" ht="15.75" thickBot="1" x14ac:dyDescent="0.3"/>
    <row r="33" spans="1:16" x14ac:dyDescent="0.25">
      <c r="A33" s="11" t="s">
        <v>26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7"/>
    </row>
    <row r="34" spans="1:16" ht="15.75" thickBot="1" x14ac:dyDescent="0.3">
      <c r="A34" s="13" t="s">
        <v>27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26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</sheetData>
  <mergeCells count="73">
    <mergeCell ref="B24:C24"/>
    <mergeCell ref="D24:E24"/>
    <mergeCell ref="B25:C25"/>
    <mergeCell ref="D25:E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J13:K13"/>
    <mergeCell ref="L13:M13"/>
    <mergeCell ref="B14:C14"/>
    <mergeCell ref="D14:E14"/>
    <mergeCell ref="F14:G14"/>
    <mergeCell ref="H14:I14"/>
    <mergeCell ref="J14:K14"/>
    <mergeCell ref="L14:M14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BC68-4071-4488-BC73-B62BB312A5BC}">
  <dimension ref="A2:P36"/>
  <sheetViews>
    <sheetView workbookViewId="0">
      <selection activeCell="B23" sqref="B23:C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30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f t="shared" ref="D13:D20" si="0">B13*27</f>
        <v>27</v>
      </c>
      <c r="E13" s="55"/>
      <c r="F13" s="59">
        <f t="shared" ref="F13:F20" si="1">D13-H13</f>
        <v>21</v>
      </c>
      <c r="G13" s="59"/>
      <c r="H13" s="57">
        <v>6</v>
      </c>
      <c r="I13" s="58"/>
      <c r="J13" s="60">
        <f t="shared" ref="J13:J20" si="2">F13/D13</f>
        <v>0.77777777777777779</v>
      </c>
      <c r="K13" s="60"/>
      <c r="L13" s="40">
        <f t="shared" ref="L13:L20" si="3">H13/D13</f>
        <v>0.22222222222222221</v>
      </c>
      <c r="M13" s="41"/>
    </row>
    <row r="14" spans="1:13" x14ac:dyDescent="0.25">
      <c r="A14" s="7" t="s">
        <v>12</v>
      </c>
      <c r="B14" s="54">
        <v>2</v>
      </c>
      <c r="C14" s="55"/>
      <c r="D14" s="54">
        <f t="shared" si="0"/>
        <v>54</v>
      </c>
      <c r="E14" s="55"/>
      <c r="F14" s="59">
        <f t="shared" si="1"/>
        <v>46</v>
      </c>
      <c r="G14" s="59"/>
      <c r="H14" s="57">
        <v>8</v>
      </c>
      <c r="I14" s="58"/>
      <c r="J14" s="60">
        <f t="shared" si="2"/>
        <v>0.85185185185185186</v>
      </c>
      <c r="K14" s="60"/>
      <c r="L14" s="40">
        <f t="shared" si="3"/>
        <v>0.14814814814814814</v>
      </c>
      <c r="M14" s="41"/>
    </row>
    <row r="15" spans="1:13" x14ac:dyDescent="0.25">
      <c r="A15" s="7" t="s">
        <v>13</v>
      </c>
      <c r="B15" s="54">
        <v>3</v>
      </c>
      <c r="C15" s="55"/>
      <c r="D15" s="54">
        <f t="shared" si="0"/>
        <v>81</v>
      </c>
      <c r="E15" s="55"/>
      <c r="F15" s="59">
        <f t="shared" si="1"/>
        <v>74</v>
      </c>
      <c r="G15" s="59"/>
      <c r="H15" s="57">
        <v>7</v>
      </c>
      <c r="I15" s="58"/>
      <c r="J15" s="60">
        <f t="shared" si="2"/>
        <v>0.9135802469135802</v>
      </c>
      <c r="K15" s="60"/>
      <c r="L15" s="40">
        <f t="shared" si="3"/>
        <v>8.6419753086419748E-2</v>
      </c>
      <c r="M15" s="41"/>
    </row>
    <row r="16" spans="1:13" x14ac:dyDescent="0.25">
      <c r="A16" s="7" t="s">
        <v>14</v>
      </c>
      <c r="B16" s="54">
        <v>1</v>
      </c>
      <c r="C16" s="55"/>
      <c r="D16" s="54">
        <f t="shared" si="0"/>
        <v>27</v>
      </c>
      <c r="E16" s="55"/>
      <c r="F16" s="59">
        <f t="shared" si="1"/>
        <v>21</v>
      </c>
      <c r="G16" s="59"/>
      <c r="H16" s="57">
        <v>6</v>
      </c>
      <c r="I16" s="58"/>
      <c r="J16" s="60">
        <f t="shared" si="2"/>
        <v>0.77777777777777779</v>
      </c>
      <c r="K16" s="60"/>
      <c r="L16" s="40">
        <f t="shared" si="3"/>
        <v>0.22222222222222221</v>
      </c>
      <c r="M16" s="41"/>
    </row>
    <row r="17" spans="1:13" x14ac:dyDescent="0.25">
      <c r="A17" s="7" t="s">
        <v>15</v>
      </c>
      <c r="B17" s="54">
        <v>5</v>
      </c>
      <c r="C17" s="55"/>
      <c r="D17" s="54">
        <f t="shared" si="0"/>
        <v>135</v>
      </c>
      <c r="E17" s="55"/>
      <c r="F17" s="59">
        <f t="shared" si="1"/>
        <v>101</v>
      </c>
      <c r="G17" s="59"/>
      <c r="H17" s="57">
        <v>34</v>
      </c>
      <c r="I17" s="58"/>
      <c r="J17" s="60">
        <f t="shared" si="2"/>
        <v>0.74814814814814812</v>
      </c>
      <c r="K17" s="60"/>
      <c r="L17" s="40">
        <f t="shared" si="3"/>
        <v>0.25185185185185183</v>
      </c>
      <c r="M17" s="41"/>
    </row>
    <row r="18" spans="1:13" x14ac:dyDescent="0.25">
      <c r="A18" s="7" t="s">
        <v>16</v>
      </c>
      <c r="B18" s="54">
        <v>1</v>
      </c>
      <c r="C18" s="55"/>
      <c r="D18" s="54">
        <f t="shared" si="0"/>
        <v>27</v>
      </c>
      <c r="E18" s="55"/>
      <c r="F18" s="59">
        <f>D18-H18</f>
        <v>23</v>
      </c>
      <c r="G18" s="59"/>
      <c r="H18" s="57">
        <v>4</v>
      </c>
      <c r="I18" s="58"/>
      <c r="J18" s="60">
        <f t="shared" si="2"/>
        <v>0.85185185185185186</v>
      </c>
      <c r="K18" s="60"/>
      <c r="L18" s="40">
        <f t="shared" si="3"/>
        <v>0.14814814814814814</v>
      </c>
      <c r="M18" s="41"/>
    </row>
    <row r="19" spans="1:13" x14ac:dyDescent="0.25">
      <c r="A19" s="7" t="s">
        <v>17</v>
      </c>
      <c r="B19" s="54">
        <v>1</v>
      </c>
      <c r="C19" s="55"/>
      <c r="D19" s="57">
        <f t="shared" si="0"/>
        <v>27</v>
      </c>
      <c r="E19" s="58"/>
      <c r="F19" s="59">
        <f t="shared" si="1"/>
        <v>22</v>
      </c>
      <c r="G19" s="59"/>
      <c r="H19" s="57">
        <v>5</v>
      </c>
      <c r="I19" s="58"/>
      <c r="J19" s="60">
        <f t="shared" si="2"/>
        <v>0.81481481481481477</v>
      </c>
      <c r="K19" s="60"/>
      <c r="L19" s="40">
        <f t="shared" si="3"/>
        <v>0.18518518518518517</v>
      </c>
      <c r="M19" s="41"/>
    </row>
    <row r="20" spans="1:13" x14ac:dyDescent="0.25">
      <c r="A20" s="8" t="s">
        <v>18</v>
      </c>
      <c r="B20" s="54">
        <v>1</v>
      </c>
      <c r="C20" s="55"/>
      <c r="D20" s="54">
        <f t="shared" si="0"/>
        <v>27</v>
      </c>
      <c r="E20" s="55"/>
      <c r="F20" s="59">
        <f t="shared" si="1"/>
        <v>20</v>
      </c>
      <c r="G20" s="59"/>
      <c r="H20" s="57">
        <v>7</v>
      </c>
      <c r="I20" s="58"/>
      <c r="J20" s="60">
        <f t="shared" si="2"/>
        <v>0.7407407407407407</v>
      </c>
      <c r="K20" s="60"/>
      <c r="L20" s="40">
        <f t="shared" si="3"/>
        <v>0.25925925925925924</v>
      </c>
      <c r="M20" s="41"/>
    </row>
    <row r="21" spans="1:13" ht="15.75" thickBot="1" x14ac:dyDescent="0.3">
      <c r="A21" s="9"/>
      <c r="B21" s="16"/>
      <c r="C21" s="16"/>
      <c r="D21" s="21"/>
      <c r="E21" s="23"/>
      <c r="F21" s="16"/>
      <c r="G21" s="16"/>
      <c r="H21" s="21"/>
      <c r="I21" s="23"/>
      <c r="J21" s="31"/>
      <c r="K21" s="31"/>
      <c r="L21" s="33"/>
      <c r="M21" s="38"/>
    </row>
    <row r="22" spans="1:13" x14ac:dyDescent="0.25">
      <c r="A22" s="6"/>
      <c r="B22" s="49"/>
      <c r="C22" s="50"/>
      <c r="D22" s="49"/>
      <c r="E22" s="50"/>
      <c r="F22" s="49"/>
      <c r="G22" s="50"/>
      <c r="H22" s="51"/>
      <c r="I22" s="52"/>
      <c r="J22" s="42"/>
      <c r="K22" s="53"/>
      <c r="L22" s="42"/>
      <c r="M22" s="43"/>
    </row>
    <row r="23" spans="1:13" x14ac:dyDescent="0.25">
      <c r="A23" s="7" t="s">
        <v>10</v>
      </c>
      <c r="B23" s="54">
        <f>SUM(B14:C22)</f>
        <v>14</v>
      </c>
      <c r="C23" s="55"/>
      <c r="D23" s="54">
        <f>SUM(D14:E22)</f>
        <v>378</v>
      </c>
      <c r="E23" s="55"/>
      <c r="F23" s="54">
        <f>SUM(F14:G22)</f>
        <v>307</v>
      </c>
      <c r="G23" s="55"/>
      <c r="H23" s="54">
        <f>SUM(H13:I22)</f>
        <v>77</v>
      </c>
      <c r="I23" s="55"/>
      <c r="J23" s="40">
        <f>F23/D23</f>
        <v>0.81216931216931221</v>
      </c>
      <c r="K23" s="56"/>
      <c r="L23" s="40">
        <f>H23/D23</f>
        <v>0.20370370370370369</v>
      </c>
      <c r="M23" s="41"/>
    </row>
    <row r="24" spans="1:13" ht="15.75" thickBot="1" x14ac:dyDescent="0.3">
      <c r="A24" s="10"/>
      <c r="B24" s="44"/>
      <c r="C24" s="45"/>
      <c r="D24" s="44"/>
      <c r="E24" s="45"/>
      <c r="F24" s="27"/>
      <c r="G24" s="29"/>
      <c r="H24" s="27"/>
      <c r="I24" s="29"/>
      <c r="J24" s="27"/>
      <c r="K24" s="29"/>
      <c r="L24" s="27"/>
      <c r="M24" s="26"/>
    </row>
    <row r="25" spans="1:13" x14ac:dyDescent="0.25">
      <c r="B25" s="46"/>
      <c r="C25" s="46"/>
      <c r="D25" s="46"/>
      <c r="E25" s="46"/>
    </row>
    <row r="26" spans="1:13" ht="15.75" thickBot="1" x14ac:dyDescent="0.3"/>
    <row r="27" spans="1:13" x14ac:dyDescent="0.25">
      <c r="A27" s="11" t="s">
        <v>19</v>
      </c>
      <c r="B27" s="15"/>
      <c r="C27" s="15"/>
      <c r="D27" s="15"/>
      <c r="E27" s="24">
        <f>H23</f>
        <v>77</v>
      </c>
      <c r="F27" s="28"/>
      <c r="H27" s="11" t="s">
        <v>20</v>
      </c>
      <c r="I27" s="15"/>
      <c r="J27" s="15"/>
      <c r="K27" s="15"/>
      <c r="L27" s="34">
        <f>L23</f>
        <v>0.20370370370370369</v>
      </c>
      <c r="M27" s="39" t="s">
        <v>21</v>
      </c>
    </row>
    <row r="28" spans="1:13" x14ac:dyDescent="0.25">
      <c r="A28" s="12"/>
      <c r="C28" t="s">
        <v>22</v>
      </c>
      <c r="E28" s="25">
        <v>47</v>
      </c>
      <c r="H28" s="12"/>
      <c r="J28" t="s">
        <v>22</v>
      </c>
      <c r="L28" s="1">
        <f>E28/D23</f>
        <v>0.12433862433862433</v>
      </c>
      <c r="M28" s="25"/>
    </row>
    <row r="29" spans="1:13" x14ac:dyDescent="0.25">
      <c r="A29" s="12"/>
      <c r="C29" t="s">
        <v>23</v>
      </c>
      <c r="E29" s="25">
        <v>9</v>
      </c>
      <c r="H29" s="12"/>
      <c r="J29" t="s">
        <v>23</v>
      </c>
      <c r="L29" s="1">
        <f>E29/D23</f>
        <v>2.3809523809523808E-2</v>
      </c>
      <c r="M29" s="25"/>
    </row>
    <row r="30" spans="1:13" ht="15.75" thickBot="1" x14ac:dyDescent="0.3">
      <c r="A30" s="13"/>
      <c r="B30" s="17"/>
      <c r="C30" s="17" t="s">
        <v>24</v>
      </c>
      <c r="D30" s="17"/>
      <c r="E30" s="26">
        <f>E27-(E28+E29)</f>
        <v>21</v>
      </c>
      <c r="H30" s="13"/>
      <c r="I30" s="17"/>
      <c r="J30" s="17" t="s">
        <v>25</v>
      </c>
      <c r="K30" s="17"/>
      <c r="L30" s="35">
        <f>E30/D23</f>
        <v>5.5555555555555552E-2</v>
      </c>
      <c r="M30" s="26"/>
    </row>
    <row r="31" spans="1:13" x14ac:dyDescent="0.25">
      <c r="K31" s="1"/>
    </row>
    <row r="32" spans="1:13" ht="15.75" thickBot="1" x14ac:dyDescent="0.3"/>
    <row r="33" spans="1:16" x14ac:dyDescent="0.25">
      <c r="A33" s="11" t="s">
        <v>26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7"/>
    </row>
    <row r="34" spans="1:16" ht="15.75" thickBot="1" x14ac:dyDescent="0.3">
      <c r="A34" s="13" t="s">
        <v>27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26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</sheetData>
  <mergeCells count="73">
    <mergeCell ref="B24:C24"/>
    <mergeCell ref="D24:E24"/>
    <mergeCell ref="B25:C25"/>
    <mergeCell ref="D25:E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J13:K13"/>
    <mergeCell ref="L13:M13"/>
    <mergeCell ref="B14:C14"/>
    <mergeCell ref="D14:E14"/>
    <mergeCell ref="F14:G14"/>
    <mergeCell ref="H14:I14"/>
    <mergeCell ref="J14:K14"/>
    <mergeCell ref="L14:M14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6F9D-81E9-4924-87A0-469FE448912B}">
  <dimension ref="A2:P36"/>
  <sheetViews>
    <sheetView workbookViewId="0">
      <selection activeCell="O23" sqref="O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32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f t="shared" ref="D13:D20" si="0">B13*24</f>
        <v>24</v>
      </c>
      <c r="E13" s="55"/>
      <c r="F13" s="59">
        <f t="shared" ref="F13:F20" si="1">D13-H13</f>
        <v>21</v>
      </c>
      <c r="G13" s="59"/>
      <c r="H13" s="57">
        <v>3</v>
      </c>
      <c r="I13" s="58"/>
      <c r="J13" s="60">
        <f t="shared" ref="J13:J20" si="2">F13/D13</f>
        <v>0.875</v>
      </c>
      <c r="K13" s="60"/>
      <c r="L13" s="40">
        <f t="shared" ref="L13:L20" si="3">H13/D13</f>
        <v>0.125</v>
      </c>
      <c r="M13" s="41"/>
    </row>
    <row r="14" spans="1:13" x14ac:dyDescent="0.25">
      <c r="A14" s="7" t="s">
        <v>12</v>
      </c>
      <c r="B14" s="54">
        <v>3</v>
      </c>
      <c r="C14" s="55"/>
      <c r="D14" s="54">
        <f t="shared" si="0"/>
        <v>72</v>
      </c>
      <c r="E14" s="55"/>
      <c r="F14" s="59">
        <f t="shared" si="1"/>
        <v>68</v>
      </c>
      <c r="G14" s="59"/>
      <c r="H14" s="57">
        <v>4</v>
      </c>
      <c r="I14" s="58"/>
      <c r="J14" s="60">
        <f t="shared" si="2"/>
        <v>0.94444444444444442</v>
      </c>
      <c r="K14" s="60"/>
      <c r="L14" s="40">
        <f t="shared" si="3"/>
        <v>5.5555555555555552E-2</v>
      </c>
      <c r="M14" s="41"/>
    </row>
    <row r="15" spans="1:13" x14ac:dyDescent="0.25">
      <c r="A15" s="7" t="s">
        <v>13</v>
      </c>
      <c r="B15" s="54">
        <v>4</v>
      </c>
      <c r="C15" s="55"/>
      <c r="D15" s="54">
        <f t="shared" si="0"/>
        <v>96</v>
      </c>
      <c r="E15" s="55"/>
      <c r="F15" s="59">
        <f t="shared" si="1"/>
        <v>92</v>
      </c>
      <c r="G15" s="59"/>
      <c r="H15" s="57">
        <v>4</v>
      </c>
      <c r="I15" s="58"/>
      <c r="J15" s="60">
        <f t="shared" si="2"/>
        <v>0.95833333333333337</v>
      </c>
      <c r="K15" s="60"/>
      <c r="L15" s="40">
        <f t="shared" si="3"/>
        <v>4.1666666666666664E-2</v>
      </c>
      <c r="M15" s="41"/>
    </row>
    <row r="16" spans="1:13" x14ac:dyDescent="0.25">
      <c r="A16" s="7" t="s">
        <v>14</v>
      </c>
      <c r="B16" s="54">
        <v>1</v>
      </c>
      <c r="C16" s="55"/>
      <c r="D16" s="54">
        <f t="shared" si="0"/>
        <v>24</v>
      </c>
      <c r="E16" s="55"/>
      <c r="F16" s="59">
        <f t="shared" si="1"/>
        <v>21</v>
      </c>
      <c r="G16" s="59"/>
      <c r="H16" s="57">
        <v>3</v>
      </c>
      <c r="I16" s="58"/>
      <c r="J16" s="60">
        <f t="shared" si="2"/>
        <v>0.875</v>
      </c>
      <c r="K16" s="60"/>
      <c r="L16" s="40">
        <f t="shared" si="3"/>
        <v>0.125</v>
      </c>
      <c r="M16" s="41"/>
    </row>
    <row r="17" spans="1:13" x14ac:dyDescent="0.25">
      <c r="A17" s="7" t="s">
        <v>15</v>
      </c>
      <c r="B17" s="54">
        <v>5</v>
      </c>
      <c r="C17" s="55"/>
      <c r="D17" s="54">
        <f t="shared" si="0"/>
        <v>120</v>
      </c>
      <c r="E17" s="55"/>
      <c r="F17" s="59">
        <f t="shared" si="1"/>
        <v>108</v>
      </c>
      <c r="G17" s="59"/>
      <c r="H17" s="57">
        <v>12</v>
      </c>
      <c r="I17" s="58"/>
      <c r="J17" s="60">
        <f t="shared" si="2"/>
        <v>0.9</v>
      </c>
      <c r="K17" s="60"/>
      <c r="L17" s="40">
        <f t="shared" si="3"/>
        <v>0.1</v>
      </c>
      <c r="M17" s="41"/>
    </row>
    <row r="18" spans="1:13" x14ac:dyDescent="0.25">
      <c r="A18" s="7" t="s">
        <v>16</v>
      </c>
      <c r="B18" s="54">
        <v>1</v>
      </c>
      <c r="C18" s="55"/>
      <c r="D18" s="54">
        <f t="shared" si="0"/>
        <v>24</v>
      </c>
      <c r="E18" s="55"/>
      <c r="F18" s="59">
        <f>D18-H18</f>
        <v>21</v>
      </c>
      <c r="G18" s="59"/>
      <c r="H18" s="57">
        <v>3</v>
      </c>
      <c r="I18" s="58"/>
      <c r="J18" s="60">
        <f t="shared" si="2"/>
        <v>0.875</v>
      </c>
      <c r="K18" s="60"/>
      <c r="L18" s="40">
        <f t="shared" si="3"/>
        <v>0.125</v>
      </c>
      <c r="M18" s="41"/>
    </row>
    <row r="19" spans="1:13" x14ac:dyDescent="0.25">
      <c r="A19" s="7" t="s">
        <v>17</v>
      </c>
      <c r="B19" s="54">
        <v>1</v>
      </c>
      <c r="C19" s="55"/>
      <c r="D19" s="57">
        <f t="shared" si="0"/>
        <v>24</v>
      </c>
      <c r="E19" s="58"/>
      <c r="F19" s="59">
        <f t="shared" si="1"/>
        <v>22</v>
      </c>
      <c r="G19" s="59"/>
      <c r="H19" s="57">
        <v>2</v>
      </c>
      <c r="I19" s="58"/>
      <c r="J19" s="60">
        <f t="shared" si="2"/>
        <v>0.91666666666666663</v>
      </c>
      <c r="K19" s="60"/>
      <c r="L19" s="40">
        <f t="shared" si="3"/>
        <v>8.3333333333333329E-2</v>
      </c>
      <c r="M19" s="41"/>
    </row>
    <row r="20" spans="1:13" x14ac:dyDescent="0.25">
      <c r="A20" s="8" t="s">
        <v>18</v>
      </c>
      <c r="B20" s="54">
        <v>1</v>
      </c>
      <c r="C20" s="55"/>
      <c r="D20" s="54">
        <f t="shared" si="0"/>
        <v>24</v>
      </c>
      <c r="E20" s="55"/>
      <c r="F20" s="59">
        <f t="shared" si="1"/>
        <v>17</v>
      </c>
      <c r="G20" s="59"/>
      <c r="H20" s="57">
        <v>7</v>
      </c>
      <c r="I20" s="58"/>
      <c r="J20" s="60">
        <f t="shared" si="2"/>
        <v>0.70833333333333337</v>
      </c>
      <c r="K20" s="60"/>
      <c r="L20" s="40">
        <f t="shared" si="3"/>
        <v>0.29166666666666669</v>
      </c>
      <c r="M20" s="41"/>
    </row>
    <row r="21" spans="1:13" ht="15.75" thickBot="1" x14ac:dyDescent="0.3">
      <c r="A21" s="9"/>
      <c r="B21" s="16"/>
      <c r="C21" s="16"/>
      <c r="D21" s="21"/>
      <c r="E21" s="23"/>
      <c r="F21" s="16"/>
      <c r="G21" s="16"/>
      <c r="H21" s="21"/>
      <c r="I21" s="23"/>
      <c r="J21" s="31"/>
      <c r="K21" s="31"/>
      <c r="L21" s="33"/>
      <c r="M21" s="38"/>
    </row>
    <row r="22" spans="1:13" x14ac:dyDescent="0.25">
      <c r="A22" s="6"/>
      <c r="B22" s="49"/>
      <c r="C22" s="50"/>
      <c r="D22" s="49"/>
      <c r="E22" s="50"/>
      <c r="F22" s="49"/>
      <c r="G22" s="50"/>
      <c r="H22" s="51"/>
      <c r="I22" s="52"/>
      <c r="J22" s="42"/>
      <c r="K22" s="53"/>
      <c r="L22" s="42"/>
      <c r="M22" s="43"/>
    </row>
    <row r="23" spans="1:13" x14ac:dyDescent="0.25">
      <c r="A23" s="7" t="s">
        <v>10</v>
      </c>
      <c r="B23" s="54">
        <f>SUM(B13:C22)</f>
        <v>17</v>
      </c>
      <c r="C23" s="55"/>
      <c r="D23" s="54">
        <f>SUM(D14:E22)</f>
        <v>384</v>
      </c>
      <c r="E23" s="55"/>
      <c r="F23" s="54">
        <f>SUM(F14:G22)</f>
        <v>349</v>
      </c>
      <c r="G23" s="55"/>
      <c r="H23" s="54">
        <f>SUM(H13:I22)</f>
        <v>38</v>
      </c>
      <c r="I23" s="55"/>
      <c r="J23" s="40">
        <f>F23/D23</f>
        <v>0.90885416666666663</v>
      </c>
      <c r="K23" s="56"/>
      <c r="L23" s="40">
        <f>H23/D23</f>
        <v>9.8958333333333329E-2</v>
      </c>
      <c r="M23" s="41"/>
    </row>
    <row r="24" spans="1:13" ht="15.75" thickBot="1" x14ac:dyDescent="0.3">
      <c r="A24" s="10"/>
      <c r="B24" s="44"/>
      <c r="C24" s="45"/>
      <c r="D24" s="44"/>
      <c r="E24" s="45"/>
      <c r="F24" s="27"/>
      <c r="G24" s="29"/>
      <c r="H24" s="27"/>
      <c r="I24" s="29"/>
      <c r="J24" s="27"/>
      <c r="K24" s="29"/>
      <c r="L24" s="27"/>
      <c r="M24" s="26"/>
    </row>
    <row r="25" spans="1:13" x14ac:dyDescent="0.25">
      <c r="B25" s="46"/>
      <c r="C25" s="46"/>
      <c r="D25" s="46"/>
      <c r="E25" s="46"/>
    </row>
    <row r="26" spans="1:13" ht="15.75" thickBot="1" x14ac:dyDescent="0.3"/>
    <row r="27" spans="1:13" x14ac:dyDescent="0.25">
      <c r="A27" s="11" t="s">
        <v>19</v>
      </c>
      <c r="B27" s="15"/>
      <c r="C27" s="15"/>
      <c r="D27" s="15"/>
      <c r="E27" s="24">
        <f>H23</f>
        <v>38</v>
      </c>
      <c r="F27" s="28"/>
      <c r="H27" s="11" t="s">
        <v>20</v>
      </c>
      <c r="I27" s="15"/>
      <c r="J27" s="15"/>
      <c r="K27" s="15"/>
      <c r="L27" s="34">
        <f>L23</f>
        <v>9.8958333333333329E-2</v>
      </c>
      <c r="M27" s="39" t="s">
        <v>21</v>
      </c>
    </row>
    <row r="28" spans="1:13" x14ac:dyDescent="0.25">
      <c r="A28" s="12"/>
      <c r="C28" t="s">
        <v>22</v>
      </c>
      <c r="E28" s="25">
        <v>38</v>
      </c>
      <c r="H28" s="12"/>
      <c r="J28" t="s">
        <v>22</v>
      </c>
      <c r="L28" s="1">
        <f>E28/D23</f>
        <v>9.8958333333333329E-2</v>
      </c>
      <c r="M28" s="25"/>
    </row>
    <row r="29" spans="1:13" x14ac:dyDescent="0.25">
      <c r="A29" s="12"/>
      <c r="C29" t="s">
        <v>23</v>
      </c>
      <c r="E29" s="25">
        <v>0</v>
      </c>
      <c r="H29" s="12"/>
      <c r="J29" t="s">
        <v>23</v>
      </c>
      <c r="L29" s="1">
        <f>E29/D23</f>
        <v>0</v>
      </c>
      <c r="M29" s="25"/>
    </row>
    <row r="30" spans="1:13" ht="15.75" thickBot="1" x14ac:dyDescent="0.3">
      <c r="A30" s="13"/>
      <c r="B30" s="17"/>
      <c r="C30" s="17" t="s">
        <v>24</v>
      </c>
      <c r="D30" s="17"/>
      <c r="E30" s="26">
        <f>E27-(E28+E29)</f>
        <v>0</v>
      </c>
      <c r="H30" s="13"/>
      <c r="I30" s="17"/>
      <c r="J30" s="17" t="s">
        <v>25</v>
      </c>
      <c r="K30" s="17"/>
      <c r="L30" s="35">
        <f>E30/D23</f>
        <v>0</v>
      </c>
      <c r="M30" s="26"/>
    </row>
    <row r="31" spans="1:13" x14ac:dyDescent="0.25">
      <c r="K31" s="1"/>
    </row>
    <row r="32" spans="1:13" ht="15.75" thickBot="1" x14ac:dyDescent="0.3"/>
    <row r="33" spans="1:16" x14ac:dyDescent="0.25">
      <c r="A33" s="11" t="s">
        <v>26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7"/>
    </row>
    <row r="34" spans="1:16" ht="15.75" thickBot="1" x14ac:dyDescent="0.3">
      <c r="A34" s="13" t="s">
        <v>27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26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</sheetData>
  <mergeCells count="73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4:C24"/>
    <mergeCell ref="D24:E24"/>
    <mergeCell ref="B25:C25"/>
    <mergeCell ref="D25:E25"/>
    <mergeCell ref="B23:C23"/>
    <mergeCell ref="D23:E2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DFC4-5FD9-4D5B-8572-103B69276D1B}">
  <dimension ref="A2:P35"/>
  <sheetViews>
    <sheetView workbookViewId="0">
      <selection activeCell="D22" sqref="D22:E22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33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f t="shared" ref="D13:D19" si="0">B13*26</f>
        <v>26</v>
      </c>
      <c r="E13" s="55"/>
      <c r="F13" s="59">
        <f t="shared" ref="F13:F19" si="1">D13-H13</f>
        <v>19</v>
      </c>
      <c r="G13" s="59"/>
      <c r="H13" s="57">
        <v>7</v>
      </c>
      <c r="I13" s="58"/>
      <c r="J13" s="60">
        <f t="shared" ref="J13:J19" si="2">F13/D13</f>
        <v>0.73076923076923073</v>
      </c>
      <c r="K13" s="60"/>
      <c r="L13" s="40">
        <f t="shared" ref="L13:L19" si="3">H13/D13</f>
        <v>0.26923076923076922</v>
      </c>
      <c r="M13" s="41"/>
    </row>
    <row r="14" spans="1:13" x14ac:dyDescent="0.25">
      <c r="A14" s="7" t="s">
        <v>12</v>
      </c>
      <c r="B14" s="54">
        <v>3</v>
      </c>
      <c r="C14" s="55"/>
      <c r="D14" s="54">
        <f t="shared" si="0"/>
        <v>78</v>
      </c>
      <c r="E14" s="55"/>
      <c r="F14" s="59">
        <f t="shared" si="1"/>
        <v>71</v>
      </c>
      <c r="G14" s="59"/>
      <c r="H14" s="57">
        <v>7</v>
      </c>
      <c r="I14" s="58"/>
      <c r="J14" s="60">
        <f t="shared" si="2"/>
        <v>0.91025641025641024</v>
      </c>
      <c r="K14" s="60"/>
      <c r="L14" s="40">
        <f t="shared" si="3"/>
        <v>8.9743589743589744E-2</v>
      </c>
      <c r="M14" s="41"/>
    </row>
    <row r="15" spans="1:13" x14ac:dyDescent="0.25">
      <c r="A15" s="7" t="s">
        <v>13</v>
      </c>
      <c r="B15" s="54">
        <v>4</v>
      </c>
      <c r="C15" s="55"/>
      <c r="D15" s="54">
        <f t="shared" si="0"/>
        <v>104</v>
      </c>
      <c r="E15" s="55"/>
      <c r="F15" s="59">
        <f t="shared" si="1"/>
        <v>97</v>
      </c>
      <c r="G15" s="59"/>
      <c r="H15" s="57">
        <v>7</v>
      </c>
      <c r="I15" s="58"/>
      <c r="J15" s="60">
        <f t="shared" si="2"/>
        <v>0.93269230769230771</v>
      </c>
      <c r="K15" s="60"/>
      <c r="L15" s="40">
        <f t="shared" si="3"/>
        <v>6.7307692307692304E-2</v>
      </c>
      <c r="M15" s="41"/>
    </row>
    <row r="16" spans="1:13" x14ac:dyDescent="0.25">
      <c r="A16" s="7" t="s">
        <v>15</v>
      </c>
      <c r="B16" s="54">
        <v>5</v>
      </c>
      <c r="C16" s="55"/>
      <c r="D16" s="54">
        <f>(B16*26+12)</f>
        <v>142</v>
      </c>
      <c r="E16" s="55"/>
      <c r="F16" s="59">
        <f t="shared" si="1"/>
        <v>119</v>
      </c>
      <c r="G16" s="59"/>
      <c r="H16" s="57">
        <v>23</v>
      </c>
      <c r="I16" s="58"/>
      <c r="J16" s="60">
        <f t="shared" si="2"/>
        <v>0.8380281690140845</v>
      </c>
      <c r="K16" s="60"/>
      <c r="L16" s="40">
        <f t="shared" si="3"/>
        <v>0.1619718309859155</v>
      </c>
      <c r="M16" s="41"/>
    </row>
    <row r="17" spans="1:13" x14ac:dyDescent="0.25">
      <c r="A17" s="7" t="s">
        <v>16</v>
      </c>
      <c r="B17" s="54">
        <v>1</v>
      </c>
      <c r="C17" s="55"/>
      <c r="D17" s="54">
        <f t="shared" si="0"/>
        <v>26</v>
      </c>
      <c r="E17" s="55"/>
      <c r="F17" s="59">
        <f>D17-H17</f>
        <v>26</v>
      </c>
      <c r="G17" s="59"/>
      <c r="H17" s="57">
        <v>0</v>
      </c>
      <c r="I17" s="58"/>
      <c r="J17" s="60">
        <f t="shared" si="2"/>
        <v>1</v>
      </c>
      <c r="K17" s="60"/>
      <c r="L17" s="40">
        <f t="shared" si="3"/>
        <v>0</v>
      </c>
      <c r="M17" s="41"/>
    </row>
    <row r="18" spans="1:13" x14ac:dyDescent="0.25">
      <c r="A18" s="7" t="s">
        <v>17</v>
      </c>
      <c r="B18" s="54">
        <v>2</v>
      </c>
      <c r="C18" s="55"/>
      <c r="D18" s="57">
        <f t="shared" si="0"/>
        <v>52</v>
      </c>
      <c r="E18" s="58"/>
      <c r="F18" s="59">
        <f t="shared" si="1"/>
        <v>49</v>
      </c>
      <c r="G18" s="59"/>
      <c r="H18" s="57">
        <v>3</v>
      </c>
      <c r="I18" s="58"/>
      <c r="J18" s="60">
        <f t="shared" si="2"/>
        <v>0.94230769230769229</v>
      </c>
      <c r="K18" s="60"/>
      <c r="L18" s="40">
        <f t="shared" si="3"/>
        <v>5.7692307692307696E-2</v>
      </c>
      <c r="M18" s="41"/>
    </row>
    <row r="19" spans="1:13" x14ac:dyDescent="0.25">
      <c r="A19" s="8" t="s">
        <v>18</v>
      </c>
      <c r="B19" s="54">
        <v>1</v>
      </c>
      <c r="C19" s="55"/>
      <c r="D19" s="54">
        <f t="shared" si="0"/>
        <v>26</v>
      </c>
      <c r="E19" s="55"/>
      <c r="F19" s="59">
        <f t="shared" si="1"/>
        <v>19</v>
      </c>
      <c r="G19" s="59"/>
      <c r="H19" s="57">
        <v>7</v>
      </c>
      <c r="I19" s="58"/>
      <c r="J19" s="60">
        <f t="shared" si="2"/>
        <v>0.73076923076923073</v>
      </c>
      <c r="K19" s="60"/>
      <c r="L19" s="40">
        <f t="shared" si="3"/>
        <v>0.26923076923076922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17</v>
      </c>
      <c r="C22" s="55"/>
      <c r="D22" s="54">
        <f>SUM(D14:E21)</f>
        <v>428</v>
      </c>
      <c r="E22" s="55"/>
      <c r="F22" s="54">
        <f>SUM(F14:G21)</f>
        <v>381</v>
      </c>
      <c r="G22" s="55"/>
      <c r="H22" s="54">
        <f>SUM(H13:I21)</f>
        <v>54</v>
      </c>
      <c r="I22" s="55"/>
      <c r="J22" s="40">
        <f>F22/D22</f>
        <v>0.89018691588785048</v>
      </c>
      <c r="K22" s="56"/>
      <c r="L22" s="40">
        <f>H22/D22</f>
        <v>0.12616822429906541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v>54</v>
      </c>
      <c r="F26" s="28"/>
      <c r="H26" s="11" t="s">
        <v>20</v>
      </c>
      <c r="I26" s="15"/>
      <c r="J26" s="15"/>
      <c r="K26" s="15"/>
      <c r="L26" s="34">
        <f>L22</f>
        <v>0.12616822429906541</v>
      </c>
      <c r="M26" s="39" t="s">
        <v>21</v>
      </c>
    </row>
    <row r="27" spans="1:13" x14ac:dyDescent="0.25">
      <c r="A27" s="12"/>
      <c r="C27" t="s">
        <v>22</v>
      </c>
      <c r="E27" s="25">
        <v>47</v>
      </c>
      <c r="H27" s="12"/>
      <c r="J27" t="s">
        <v>22</v>
      </c>
      <c r="L27" s="1">
        <f>E27/D22</f>
        <v>0.10981308411214953</v>
      </c>
      <c r="M27" s="25"/>
    </row>
    <row r="28" spans="1:13" x14ac:dyDescent="0.25">
      <c r="A28" s="12"/>
      <c r="C28" t="s">
        <v>23</v>
      </c>
      <c r="E28" s="25">
        <v>7</v>
      </c>
      <c r="H28" s="12"/>
      <c r="J28" t="s">
        <v>23</v>
      </c>
      <c r="L28" s="1">
        <f>E28/D22</f>
        <v>1.6355140186915886E-2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0</v>
      </c>
      <c r="H29" s="13"/>
      <c r="I29" s="17"/>
      <c r="J29" s="17" t="s">
        <v>25</v>
      </c>
      <c r="K29" s="17"/>
      <c r="L29" s="35">
        <f>E29/D22</f>
        <v>0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1147-01BF-45EA-8EAA-8DC08F78FD6E}">
  <dimension ref="A2:P35"/>
  <sheetViews>
    <sheetView workbookViewId="0">
      <selection activeCell="H38" sqref="H38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34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v>25</v>
      </c>
      <c r="E13" s="55"/>
      <c r="F13" s="59">
        <f t="shared" ref="F13:F19" si="0">D13-H13</f>
        <v>19</v>
      </c>
      <c r="G13" s="59"/>
      <c r="H13" s="57">
        <v>6</v>
      </c>
      <c r="I13" s="58"/>
      <c r="J13" s="60">
        <f t="shared" ref="J13:J19" si="1">F13/D13</f>
        <v>0.76</v>
      </c>
      <c r="K13" s="60"/>
      <c r="L13" s="40">
        <f t="shared" ref="L13:L19" si="2">H13/D13</f>
        <v>0.24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75</v>
      </c>
      <c r="E14" s="55"/>
      <c r="F14" s="59">
        <f t="shared" si="0"/>
        <v>68</v>
      </c>
      <c r="G14" s="59"/>
      <c r="H14" s="57">
        <v>7</v>
      </c>
      <c r="I14" s="58"/>
      <c r="J14" s="60">
        <f t="shared" si="1"/>
        <v>0.90666666666666662</v>
      </c>
      <c r="K14" s="60"/>
      <c r="L14" s="40">
        <f t="shared" si="2"/>
        <v>9.3333333333333338E-2</v>
      </c>
      <c r="M14" s="41"/>
    </row>
    <row r="15" spans="1:13" x14ac:dyDescent="0.25">
      <c r="A15" s="7" t="s">
        <v>13</v>
      </c>
      <c r="B15" s="54">
        <v>4</v>
      </c>
      <c r="C15" s="55"/>
      <c r="D15" s="54">
        <v>100</v>
      </c>
      <c r="E15" s="55"/>
      <c r="F15" s="59">
        <f t="shared" si="0"/>
        <v>92</v>
      </c>
      <c r="G15" s="59"/>
      <c r="H15" s="57">
        <v>8</v>
      </c>
      <c r="I15" s="58"/>
      <c r="J15" s="60">
        <f t="shared" si="1"/>
        <v>0.92</v>
      </c>
      <c r="K15" s="60"/>
      <c r="L15" s="40">
        <f t="shared" si="2"/>
        <v>0.08</v>
      </c>
      <c r="M15" s="41"/>
    </row>
    <row r="16" spans="1:13" x14ac:dyDescent="0.25">
      <c r="A16" s="7" t="s">
        <v>15</v>
      </c>
      <c r="B16" s="54">
        <v>6</v>
      </c>
      <c r="C16" s="55"/>
      <c r="D16" s="54">
        <v>150</v>
      </c>
      <c r="E16" s="55"/>
      <c r="F16" s="59">
        <f t="shared" si="0"/>
        <v>122</v>
      </c>
      <c r="G16" s="59"/>
      <c r="H16" s="57">
        <v>28</v>
      </c>
      <c r="I16" s="58"/>
      <c r="J16" s="60">
        <f t="shared" si="1"/>
        <v>0.81333333333333335</v>
      </c>
      <c r="K16" s="60"/>
      <c r="L16" s="40">
        <f t="shared" si="2"/>
        <v>0.18666666666666668</v>
      </c>
      <c r="M16" s="41"/>
    </row>
    <row r="17" spans="1:13" x14ac:dyDescent="0.25">
      <c r="A17" s="7" t="s">
        <v>16</v>
      </c>
      <c r="B17" s="54">
        <v>1</v>
      </c>
      <c r="C17" s="55"/>
      <c r="D17" s="54">
        <v>25</v>
      </c>
      <c r="E17" s="55"/>
      <c r="F17" s="59">
        <f>D17-H17</f>
        <v>22</v>
      </c>
      <c r="G17" s="59"/>
      <c r="H17" s="57">
        <v>3</v>
      </c>
      <c r="I17" s="58"/>
      <c r="J17" s="60">
        <f t="shared" si="1"/>
        <v>0.88</v>
      </c>
      <c r="K17" s="60"/>
      <c r="L17" s="40">
        <f t="shared" si="2"/>
        <v>0.12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50</v>
      </c>
      <c r="E18" s="58"/>
      <c r="F18" s="59">
        <f t="shared" si="0"/>
        <v>34</v>
      </c>
      <c r="G18" s="59"/>
      <c r="H18" s="57">
        <v>16</v>
      </c>
      <c r="I18" s="58"/>
      <c r="J18" s="60">
        <f t="shared" si="1"/>
        <v>0.68</v>
      </c>
      <c r="K18" s="60"/>
      <c r="L18" s="40">
        <f t="shared" si="2"/>
        <v>0.32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25</v>
      </c>
      <c r="E19" s="55"/>
      <c r="F19" s="59">
        <f t="shared" si="0"/>
        <v>19</v>
      </c>
      <c r="G19" s="59"/>
      <c r="H19" s="57">
        <v>6</v>
      </c>
      <c r="I19" s="58"/>
      <c r="J19" s="60">
        <f t="shared" si="1"/>
        <v>0.76</v>
      </c>
      <c r="K19" s="60"/>
      <c r="L19" s="40">
        <f t="shared" si="2"/>
        <v>0.24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18</v>
      </c>
      <c r="C22" s="55"/>
      <c r="D22" s="54">
        <f>SUM(D13:E21)</f>
        <v>450</v>
      </c>
      <c r="E22" s="55"/>
      <c r="F22" s="54">
        <f>SUM(F13:G21)</f>
        <v>376</v>
      </c>
      <c r="G22" s="55"/>
      <c r="H22" s="54">
        <f>SUM(H13:I21)</f>
        <v>74</v>
      </c>
      <c r="I22" s="55"/>
      <c r="J22" s="40">
        <f>F22/D22</f>
        <v>0.83555555555555561</v>
      </c>
      <c r="K22" s="56"/>
      <c r="L22" s="40">
        <f>H22/D22</f>
        <v>0.16444444444444445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74</v>
      </c>
      <c r="F26" s="28"/>
      <c r="H26" s="11" t="s">
        <v>20</v>
      </c>
      <c r="I26" s="15"/>
      <c r="J26" s="15"/>
      <c r="K26" s="15"/>
      <c r="L26" s="34">
        <f>L22</f>
        <v>0.16444444444444445</v>
      </c>
      <c r="M26" s="39" t="s">
        <v>21</v>
      </c>
    </row>
    <row r="27" spans="1:13" x14ac:dyDescent="0.25">
      <c r="A27" s="12"/>
      <c r="C27" t="s">
        <v>22</v>
      </c>
      <c r="E27" s="25">
        <v>62</v>
      </c>
      <c r="H27" s="12"/>
      <c r="J27" t="s">
        <v>22</v>
      </c>
      <c r="L27" s="1">
        <f>E27/D22</f>
        <v>0.13777777777777778</v>
      </c>
      <c r="M27" s="25"/>
    </row>
    <row r="28" spans="1:13" x14ac:dyDescent="0.25">
      <c r="A28" s="12"/>
      <c r="C28" t="s">
        <v>23</v>
      </c>
      <c r="E28" s="25">
        <v>12</v>
      </c>
      <c r="H28" s="12"/>
      <c r="J28" t="s">
        <v>23</v>
      </c>
      <c r="L28" s="1">
        <f>E28/D22</f>
        <v>2.6666666666666668E-2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0</v>
      </c>
      <c r="H29" s="13"/>
      <c r="I29" s="17"/>
      <c r="J29" s="17" t="s">
        <v>25</v>
      </c>
      <c r="K29" s="17"/>
      <c r="L29" s="35">
        <f>E29/D22</f>
        <v>0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9:M19"/>
    <mergeCell ref="F14:G14"/>
    <mergeCell ref="H14:I14"/>
    <mergeCell ref="J14:K14"/>
    <mergeCell ref="L14:M14"/>
    <mergeCell ref="F17:G17"/>
    <mergeCell ref="H17:I17"/>
    <mergeCell ref="J17:K17"/>
    <mergeCell ref="L17:M17"/>
    <mergeCell ref="F16:G16"/>
    <mergeCell ref="H16:I16"/>
    <mergeCell ref="J16:K16"/>
    <mergeCell ref="L16:M16"/>
    <mergeCell ref="F15:G15"/>
    <mergeCell ref="H15:I15"/>
    <mergeCell ref="J15:K15"/>
    <mergeCell ref="L15:M15"/>
    <mergeCell ref="B17:C17"/>
    <mergeCell ref="D17:E17"/>
    <mergeCell ref="B18:C18"/>
    <mergeCell ref="D18:E18"/>
    <mergeCell ref="B14:C14"/>
    <mergeCell ref="D14:E14"/>
    <mergeCell ref="B16:C16"/>
    <mergeCell ref="D16:E16"/>
    <mergeCell ref="B15:C15"/>
    <mergeCell ref="D15:E15"/>
    <mergeCell ref="L13:M13"/>
    <mergeCell ref="D11:E11"/>
    <mergeCell ref="F11:G11"/>
    <mergeCell ref="H11:I11"/>
    <mergeCell ref="B10:C10"/>
    <mergeCell ref="D10:E10"/>
    <mergeCell ref="F10:G10"/>
    <mergeCell ref="H10:I10"/>
    <mergeCell ref="J10:K10"/>
    <mergeCell ref="L10:M10"/>
    <mergeCell ref="B13:C13"/>
    <mergeCell ref="D13:E13"/>
    <mergeCell ref="F13:G13"/>
    <mergeCell ref="H13:I13"/>
    <mergeCell ref="J13:K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E2E2-632E-415D-B830-DAAA6837758A}">
  <dimension ref="A2:P35"/>
  <sheetViews>
    <sheetView workbookViewId="0">
      <selection activeCell="D16" sqref="D16:E1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35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v>26</v>
      </c>
      <c r="E13" s="55"/>
      <c r="F13" s="59">
        <f t="shared" ref="F13:F19" si="0">D13-H13</f>
        <v>20</v>
      </c>
      <c r="G13" s="59"/>
      <c r="H13" s="57">
        <v>6</v>
      </c>
      <c r="I13" s="58"/>
      <c r="J13" s="60">
        <f t="shared" ref="J13:J19" si="1">F13/D13</f>
        <v>0.76923076923076927</v>
      </c>
      <c r="K13" s="60"/>
      <c r="L13" s="40">
        <f t="shared" ref="L13:L19" si="2">H13/D13</f>
        <v>0.23076923076923078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78</v>
      </c>
      <c r="E14" s="55"/>
      <c r="F14" s="59">
        <f t="shared" si="0"/>
        <v>69</v>
      </c>
      <c r="G14" s="59"/>
      <c r="H14" s="57">
        <v>9</v>
      </c>
      <c r="I14" s="58"/>
      <c r="J14" s="60">
        <f t="shared" si="1"/>
        <v>0.88461538461538458</v>
      </c>
      <c r="K14" s="60"/>
      <c r="L14" s="40">
        <f t="shared" si="2"/>
        <v>0.11538461538461539</v>
      </c>
      <c r="M14" s="41"/>
    </row>
    <row r="15" spans="1:13" x14ac:dyDescent="0.25">
      <c r="A15" s="7" t="s">
        <v>13</v>
      </c>
      <c r="B15" s="54">
        <v>4</v>
      </c>
      <c r="C15" s="55"/>
      <c r="D15" s="54">
        <v>104</v>
      </c>
      <c r="E15" s="55"/>
      <c r="F15" s="59">
        <f t="shared" si="0"/>
        <v>92</v>
      </c>
      <c r="G15" s="59"/>
      <c r="H15" s="57">
        <v>12</v>
      </c>
      <c r="I15" s="58"/>
      <c r="J15" s="60">
        <f t="shared" si="1"/>
        <v>0.88461538461538458</v>
      </c>
      <c r="K15" s="60"/>
      <c r="L15" s="40">
        <f t="shared" si="2"/>
        <v>0.11538461538461539</v>
      </c>
      <c r="M15" s="41"/>
    </row>
    <row r="16" spans="1:13" x14ac:dyDescent="0.25">
      <c r="A16" s="7" t="s">
        <v>15</v>
      </c>
      <c r="B16" s="54">
        <v>7</v>
      </c>
      <c r="C16" s="55"/>
      <c r="D16" s="54">
        <v>182</v>
      </c>
      <c r="E16" s="55"/>
      <c r="F16" s="59">
        <f t="shared" si="0"/>
        <v>149</v>
      </c>
      <c r="G16" s="59"/>
      <c r="H16" s="57">
        <v>33</v>
      </c>
      <c r="I16" s="58"/>
      <c r="J16" s="60">
        <f t="shared" si="1"/>
        <v>0.81868131868131866</v>
      </c>
      <c r="K16" s="60"/>
      <c r="L16" s="40">
        <f t="shared" si="2"/>
        <v>0.18131868131868131</v>
      </c>
      <c r="M16" s="41"/>
    </row>
    <row r="17" spans="1:13" x14ac:dyDescent="0.25">
      <c r="A17" s="7" t="s">
        <v>16</v>
      </c>
      <c r="B17" s="54">
        <v>2</v>
      </c>
      <c r="C17" s="55"/>
      <c r="D17" s="54">
        <v>54</v>
      </c>
      <c r="E17" s="55"/>
      <c r="F17" s="59">
        <f>D17-H17</f>
        <v>41</v>
      </c>
      <c r="G17" s="59"/>
      <c r="H17" s="57">
        <v>13</v>
      </c>
      <c r="I17" s="58"/>
      <c r="J17" s="60">
        <f t="shared" si="1"/>
        <v>0.7592592592592593</v>
      </c>
      <c r="K17" s="60"/>
      <c r="L17" s="40">
        <f t="shared" si="2"/>
        <v>0.24074074074074073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54</v>
      </c>
      <c r="E18" s="58"/>
      <c r="F18" s="59">
        <f t="shared" si="0"/>
        <v>44</v>
      </c>
      <c r="G18" s="59"/>
      <c r="H18" s="57">
        <v>10</v>
      </c>
      <c r="I18" s="58"/>
      <c r="J18" s="60">
        <f t="shared" si="1"/>
        <v>0.81481481481481477</v>
      </c>
      <c r="K18" s="60"/>
      <c r="L18" s="40">
        <f t="shared" si="2"/>
        <v>0.18518518518518517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26</v>
      </c>
      <c r="E19" s="55"/>
      <c r="F19" s="59">
        <f t="shared" si="0"/>
        <v>19</v>
      </c>
      <c r="G19" s="59"/>
      <c r="H19" s="57">
        <v>7</v>
      </c>
      <c r="I19" s="58"/>
      <c r="J19" s="60">
        <f t="shared" si="1"/>
        <v>0.73076923076923073</v>
      </c>
      <c r="K19" s="60"/>
      <c r="L19" s="40">
        <f t="shared" si="2"/>
        <v>0.26923076923076922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20</v>
      </c>
      <c r="C22" s="55"/>
      <c r="D22" s="54">
        <f>SUM(D13:E21)</f>
        <v>524</v>
      </c>
      <c r="E22" s="55"/>
      <c r="F22" s="54">
        <f>SUM(F13:G21)</f>
        <v>434</v>
      </c>
      <c r="G22" s="55"/>
      <c r="H22" s="54">
        <f>SUM(H13:I21)</f>
        <v>90</v>
      </c>
      <c r="I22" s="55"/>
      <c r="J22" s="40">
        <f>F22/D22</f>
        <v>0.8282442748091603</v>
      </c>
      <c r="K22" s="56"/>
      <c r="L22" s="40">
        <f>H22/D22</f>
        <v>0.1717557251908397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90</v>
      </c>
      <c r="F26" s="28"/>
      <c r="H26" s="11" t="s">
        <v>20</v>
      </c>
      <c r="I26" s="15"/>
      <c r="J26" s="15"/>
      <c r="K26" s="15"/>
      <c r="L26" s="34">
        <f>L22</f>
        <v>0.1717557251908397</v>
      </c>
      <c r="M26" s="39" t="s">
        <v>21</v>
      </c>
    </row>
    <row r="27" spans="1:13" x14ac:dyDescent="0.25">
      <c r="A27" s="12"/>
      <c r="C27" t="s">
        <v>22</v>
      </c>
      <c r="E27" s="25">
        <v>73</v>
      </c>
      <c r="H27" s="12"/>
      <c r="J27" t="s">
        <v>22</v>
      </c>
      <c r="L27" s="1">
        <f>E27/D22</f>
        <v>0.13931297709923665</v>
      </c>
      <c r="M27" s="25"/>
    </row>
    <row r="28" spans="1:13" x14ac:dyDescent="0.25">
      <c r="A28" s="12"/>
      <c r="C28" t="s">
        <v>23</v>
      </c>
      <c r="E28" s="25">
        <v>17</v>
      </c>
      <c r="H28" s="12"/>
      <c r="J28" t="s">
        <v>23</v>
      </c>
      <c r="L28" s="1">
        <f>E28/D22</f>
        <v>3.2442748091603052E-2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0</v>
      </c>
      <c r="H29" s="13"/>
      <c r="I29" s="17"/>
      <c r="J29" s="17" t="s">
        <v>25</v>
      </c>
      <c r="K29" s="17"/>
      <c r="L29" s="35">
        <f>E29/D22</f>
        <v>0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D3A58-7FEB-4C9E-9F7C-BC0E41B960CE}">
  <dimension ref="A2:P35"/>
  <sheetViews>
    <sheetView workbookViewId="0">
      <selection activeCell="B15" sqref="B15:C15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36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v>27</v>
      </c>
      <c r="E13" s="55"/>
      <c r="F13" s="59">
        <f t="shared" ref="F13:F19" si="0">D13-H13</f>
        <v>22</v>
      </c>
      <c r="G13" s="59"/>
      <c r="H13" s="57">
        <v>5</v>
      </c>
      <c r="I13" s="58"/>
      <c r="J13" s="60">
        <f t="shared" ref="J13:J19" si="1">F13/D13</f>
        <v>0.81481481481481477</v>
      </c>
      <c r="K13" s="60"/>
      <c r="L13" s="40">
        <f t="shared" ref="L13:L19" si="2">H13/D13</f>
        <v>0.18518518518518517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81</v>
      </c>
      <c r="E14" s="55"/>
      <c r="F14" s="59">
        <f t="shared" si="0"/>
        <v>52</v>
      </c>
      <c r="G14" s="59"/>
      <c r="H14" s="57">
        <v>29</v>
      </c>
      <c r="I14" s="58"/>
      <c r="J14" s="60">
        <f t="shared" si="1"/>
        <v>0.64197530864197527</v>
      </c>
      <c r="K14" s="60"/>
      <c r="L14" s="40">
        <f t="shared" si="2"/>
        <v>0.35802469135802467</v>
      </c>
      <c r="M14" s="41"/>
    </row>
    <row r="15" spans="1:13" x14ac:dyDescent="0.25">
      <c r="A15" s="7" t="s">
        <v>13</v>
      </c>
      <c r="B15" s="54">
        <v>4</v>
      </c>
      <c r="C15" s="55"/>
      <c r="D15" s="54">
        <v>108</v>
      </c>
      <c r="E15" s="55"/>
      <c r="F15" s="59">
        <f t="shared" si="0"/>
        <v>101</v>
      </c>
      <c r="G15" s="59"/>
      <c r="H15" s="57">
        <v>7</v>
      </c>
      <c r="I15" s="58"/>
      <c r="J15" s="60">
        <f t="shared" si="1"/>
        <v>0.93518518518518523</v>
      </c>
      <c r="K15" s="60"/>
      <c r="L15" s="40">
        <f t="shared" si="2"/>
        <v>6.4814814814814811E-2</v>
      </c>
      <c r="M15" s="41"/>
    </row>
    <row r="16" spans="1:13" x14ac:dyDescent="0.25">
      <c r="A16" s="7" t="s">
        <v>15</v>
      </c>
      <c r="B16" s="54">
        <v>7</v>
      </c>
      <c r="C16" s="55"/>
      <c r="D16" s="54">
        <v>189</v>
      </c>
      <c r="E16" s="55"/>
      <c r="F16" s="59">
        <f t="shared" si="0"/>
        <v>120</v>
      </c>
      <c r="G16" s="59"/>
      <c r="H16" s="57">
        <v>69</v>
      </c>
      <c r="I16" s="58"/>
      <c r="J16" s="60">
        <f t="shared" si="1"/>
        <v>0.63492063492063489</v>
      </c>
      <c r="K16" s="60"/>
      <c r="L16" s="40">
        <f t="shared" si="2"/>
        <v>0.36507936507936506</v>
      </c>
      <c r="M16" s="41"/>
    </row>
    <row r="17" spans="1:13" x14ac:dyDescent="0.25">
      <c r="A17" s="7" t="s">
        <v>16</v>
      </c>
      <c r="B17" s="54">
        <v>2</v>
      </c>
      <c r="C17" s="55"/>
      <c r="D17" s="54">
        <v>54</v>
      </c>
      <c r="E17" s="55"/>
      <c r="F17" s="59">
        <f>D17-H17</f>
        <v>51</v>
      </c>
      <c r="G17" s="59"/>
      <c r="H17" s="57">
        <v>3</v>
      </c>
      <c r="I17" s="58"/>
      <c r="J17" s="60">
        <f t="shared" si="1"/>
        <v>0.94444444444444442</v>
      </c>
      <c r="K17" s="60"/>
      <c r="L17" s="40">
        <f t="shared" si="2"/>
        <v>5.5555555555555552E-2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54</v>
      </c>
      <c r="E18" s="58"/>
      <c r="F18" s="59">
        <f t="shared" si="0"/>
        <v>44</v>
      </c>
      <c r="G18" s="59"/>
      <c r="H18" s="57">
        <v>10</v>
      </c>
      <c r="I18" s="58"/>
      <c r="J18" s="60">
        <f t="shared" si="1"/>
        <v>0.81481481481481477</v>
      </c>
      <c r="K18" s="60"/>
      <c r="L18" s="40">
        <f t="shared" si="2"/>
        <v>0.18518518518518517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27</v>
      </c>
      <c r="E19" s="55"/>
      <c r="F19" s="59">
        <f t="shared" si="0"/>
        <v>19</v>
      </c>
      <c r="G19" s="59"/>
      <c r="H19" s="57">
        <v>8</v>
      </c>
      <c r="I19" s="58"/>
      <c r="J19" s="60">
        <f t="shared" si="1"/>
        <v>0.70370370370370372</v>
      </c>
      <c r="K19" s="60"/>
      <c r="L19" s="40">
        <f t="shared" si="2"/>
        <v>0.29629629629629628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20</v>
      </c>
      <c r="C22" s="55"/>
      <c r="D22" s="54">
        <f>SUM(D13:E21)</f>
        <v>540</v>
      </c>
      <c r="E22" s="55"/>
      <c r="F22" s="54">
        <f>SUM(F13:G21)</f>
        <v>409</v>
      </c>
      <c r="G22" s="55"/>
      <c r="H22" s="54">
        <f>SUM(H13:I21)</f>
        <v>131</v>
      </c>
      <c r="I22" s="55"/>
      <c r="J22" s="40">
        <f>F22/D22</f>
        <v>0.75740740740740742</v>
      </c>
      <c r="K22" s="56"/>
      <c r="L22" s="40">
        <f>H22/D22</f>
        <v>0.24259259259259258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131</v>
      </c>
      <c r="F26" s="28"/>
      <c r="H26" s="11" t="s">
        <v>20</v>
      </c>
      <c r="I26" s="15"/>
      <c r="J26" s="15"/>
      <c r="K26" s="15"/>
      <c r="L26" s="34">
        <f>L22</f>
        <v>0.24259259259259258</v>
      </c>
      <c r="M26" s="39" t="s">
        <v>21</v>
      </c>
    </row>
    <row r="27" spans="1:13" x14ac:dyDescent="0.25">
      <c r="A27" s="12"/>
      <c r="C27" t="s">
        <v>22</v>
      </c>
      <c r="E27" s="25">
        <v>97</v>
      </c>
      <c r="H27" s="12"/>
      <c r="J27" t="s">
        <v>22</v>
      </c>
      <c r="L27" s="1">
        <f>E27/D22</f>
        <v>0.17962962962962964</v>
      </c>
      <c r="M27" s="25"/>
    </row>
    <row r="28" spans="1:13" x14ac:dyDescent="0.25">
      <c r="A28" s="12"/>
      <c r="C28" t="s">
        <v>23</v>
      </c>
      <c r="E28" s="25">
        <v>31</v>
      </c>
      <c r="H28" s="12"/>
      <c r="J28" t="s">
        <v>23</v>
      </c>
      <c r="L28" s="1">
        <f>E28/D22</f>
        <v>5.7407407407407407E-2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3</v>
      </c>
      <c r="H29" s="13"/>
      <c r="I29" s="17"/>
      <c r="J29" s="17" t="s">
        <v>25</v>
      </c>
      <c r="K29" s="17"/>
      <c r="L29" s="35">
        <f>E29/D22</f>
        <v>5.5555555555555558E-3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9B651-C29F-4C46-AE10-3E0AD0F27960}">
  <dimension ref="A2:P35"/>
  <sheetViews>
    <sheetView workbookViewId="0">
      <selection activeCell="H37" sqref="H37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37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v>26</v>
      </c>
      <c r="E13" s="55"/>
      <c r="F13" s="59">
        <f t="shared" ref="F13:F19" si="0">D13-H13</f>
        <v>26</v>
      </c>
      <c r="G13" s="59"/>
      <c r="H13" s="57">
        <v>0</v>
      </c>
      <c r="I13" s="58"/>
      <c r="J13" s="60">
        <f t="shared" ref="J13:J19" si="1">F13/D13</f>
        <v>1</v>
      </c>
      <c r="K13" s="60"/>
      <c r="L13" s="40">
        <f t="shared" ref="L13:L19" si="2">H13/D13</f>
        <v>0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78</v>
      </c>
      <c r="E14" s="55"/>
      <c r="F14" s="59">
        <f t="shared" si="0"/>
        <v>70</v>
      </c>
      <c r="G14" s="59"/>
      <c r="H14" s="57">
        <v>8</v>
      </c>
      <c r="I14" s="58"/>
      <c r="J14" s="60">
        <f t="shared" si="1"/>
        <v>0.89743589743589747</v>
      </c>
      <c r="K14" s="60"/>
      <c r="L14" s="40">
        <f t="shared" si="2"/>
        <v>0.10256410256410256</v>
      </c>
      <c r="M14" s="41"/>
    </row>
    <row r="15" spans="1:13" x14ac:dyDescent="0.25">
      <c r="A15" s="7" t="s">
        <v>13</v>
      </c>
      <c r="B15" s="54">
        <v>3</v>
      </c>
      <c r="C15" s="55"/>
      <c r="D15" s="54">
        <v>78</v>
      </c>
      <c r="E15" s="55"/>
      <c r="F15" s="59">
        <f t="shared" si="0"/>
        <v>72</v>
      </c>
      <c r="G15" s="59"/>
      <c r="H15" s="57">
        <v>6</v>
      </c>
      <c r="I15" s="58"/>
      <c r="J15" s="60">
        <f t="shared" si="1"/>
        <v>0.92307692307692313</v>
      </c>
      <c r="K15" s="60"/>
      <c r="L15" s="40">
        <f t="shared" si="2"/>
        <v>7.6923076923076927E-2</v>
      </c>
      <c r="M15" s="41"/>
    </row>
    <row r="16" spans="1:13" x14ac:dyDescent="0.25">
      <c r="A16" s="7" t="s">
        <v>15</v>
      </c>
      <c r="B16" s="54">
        <v>7</v>
      </c>
      <c r="C16" s="55"/>
      <c r="D16" s="54">
        <v>182</v>
      </c>
      <c r="E16" s="55"/>
      <c r="F16" s="59">
        <f t="shared" si="0"/>
        <v>147</v>
      </c>
      <c r="G16" s="59"/>
      <c r="H16" s="57">
        <v>35</v>
      </c>
      <c r="I16" s="58"/>
      <c r="J16" s="60">
        <f t="shared" si="1"/>
        <v>0.80769230769230771</v>
      </c>
      <c r="K16" s="60"/>
      <c r="L16" s="40">
        <f t="shared" si="2"/>
        <v>0.19230769230769232</v>
      </c>
      <c r="M16" s="41"/>
    </row>
    <row r="17" spans="1:13" x14ac:dyDescent="0.25">
      <c r="A17" s="7" t="s">
        <v>16</v>
      </c>
      <c r="B17" s="54">
        <v>2</v>
      </c>
      <c r="C17" s="55"/>
      <c r="D17" s="54">
        <v>52</v>
      </c>
      <c r="E17" s="55"/>
      <c r="F17" s="59">
        <f>D17-H17</f>
        <v>52</v>
      </c>
      <c r="G17" s="59"/>
      <c r="H17" s="57">
        <v>0</v>
      </c>
      <c r="I17" s="58"/>
      <c r="J17" s="60">
        <f t="shared" si="1"/>
        <v>1</v>
      </c>
      <c r="K17" s="60"/>
      <c r="L17" s="40">
        <f t="shared" si="2"/>
        <v>0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52</v>
      </c>
      <c r="E18" s="58"/>
      <c r="F18" s="59">
        <f t="shared" si="0"/>
        <v>49</v>
      </c>
      <c r="G18" s="59"/>
      <c r="H18" s="57">
        <v>3</v>
      </c>
      <c r="I18" s="58"/>
      <c r="J18" s="60">
        <f t="shared" si="1"/>
        <v>0.94230769230769229</v>
      </c>
      <c r="K18" s="60"/>
      <c r="L18" s="40">
        <f t="shared" si="2"/>
        <v>5.7692307692307696E-2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26</v>
      </c>
      <c r="E19" s="55"/>
      <c r="F19" s="59">
        <f t="shared" si="0"/>
        <v>24</v>
      </c>
      <c r="G19" s="59"/>
      <c r="H19" s="57">
        <v>2</v>
      </c>
      <c r="I19" s="58"/>
      <c r="J19" s="60">
        <f t="shared" si="1"/>
        <v>0.92307692307692313</v>
      </c>
      <c r="K19" s="60"/>
      <c r="L19" s="40">
        <f t="shared" si="2"/>
        <v>7.6923076923076927E-2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19</v>
      </c>
      <c r="C22" s="55"/>
      <c r="D22" s="54">
        <f>SUM(D13:E21)</f>
        <v>494</v>
      </c>
      <c r="E22" s="55"/>
      <c r="F22" s="54">
        <f>SUM(F13:G21)</f>
        <v>440</v>
      </c>
      <c r="G22" s="55"/>
      <c r="H22" s="54">
        <f>SUM(H13:I21)</f>
        <v>54</v>
      </c>
      <c r="I22" s="55"/>
      <c r="J22" s="40">
        <f>F22/D22</f>
        <v>0.89068825910931171</v>
      </c>
      <c r="K22" s="56"/>
      <c r="L22" s="40">
        <f>H22/D22</f>
        <v>0.10931174089068826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54</v>
      </c>
      <c r="F26" s="28"/>
      <c r="H26" s="11" t="s">
        <v>20</v>
      </c>
      <c r="I26" s="15"/>
      <c r="J26" s="15"/>
      <c r="K26" s="15"/>
      <c r="L26" s="34">
        <f>L22</f>
        <v>0.10931174089068826</v>
      </c>
      <c r="M26" s="39" t="s">
        <v>21</v>
      </c>
    </row>
    <row r="27" spans="1:13" x14ac:dyDescent="0.25">
      <c r="A27" s="12"/>
      <c r="C27" t="s">
        <v>22</v>
      </c>
      <c r="E27" s="25">
        <v>44</v>
      </c>
      <c r="H27" s="12"/>
      <c r="J27" t="s">
        <v>22</v>
      </c>
      <c r="L27" s="1">
        <f>E27/D22</f>
        <v>8.9068825910931168E-2</v>
      </c>
      <c r="M27" s="25"/>
    </row>
    <row r="28" spans="1:13" x14ac:dyDescent="0.25">
      <c r="A28" s="12"/>
      <c r="C28" t="s">
        <v>23</v>
      </c>
      <c r="E28" s="25">
        <v>5</v>
      </c>
      <c r="H28" s="12"/>
      <c r="J28" t="s">
        <v>23</v>
      </c>
      <c r="L28" s="1">
        <f>E28/D22</f>
        <v>1.0121457489878543E-2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5</v>
      </c>
      <c r="H29" s="13"/>
      <c r="I29" s="17"/>
      <c r="J29" s="17" t="s">
        <v>25</v>
      </c>
      <c r="K29" s="17"/>
      <c r="L29" s="35">
        <f>E29/D22</f>
        <v>1.0121457489878543E-2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D8EA-2DFA-4CE6-8D73-CCCE94AD379F}">
  <dimension ref="A2:P35"/>
  <sheetViews>
    <sheetView workbookViewId="0">
      <selection activeCell="H37" sqref="H37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38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v>26</v>
      </c>
      <c r="E13" s="55"/>
      <c r="F13" s="59">
        <f t="shared" ref="F13:F19" si="0">D13-H13</f>
        <v>12</v>
      </c>
      <c r="G13" s="59"/>
      <c r="H13" s="57">
        <v>14</v>
      </c>
      <c r="I13" s="58"/>
      <c r="J13" s="60">
        <f t="shared" ref="J13:J19" si="1">F13/D13</f>
        <v>0.46153846153846156</v>
      </c>
      <c r="K13" s="60"/>
      <c r="L13" s="40">
        <f t="shared" ref="L13:L19" si="2">H13/D13</f>
        <v>0.53846153846153844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78</v>
      </c>
      <c r="E14" s="55"/>
      <c r="F14" s="59">
        <f t="shared" si="0"/>
        <v>59</v>
      </c>
      <c r="G14" s="59"/>
      <c r="H14" s="57">
        <v>19</v>
      </c>
      <c r="I14" s="58"/>
      <c r="J14" s="60">
        <f t="shared" si="1"/>
        <v>0.75641025641025639</v>
      </c>
      <c r="K14" s="60"/>
      <c r="L14" s="40">
        <f t="shared" si="2"/>
        <v>0.24358974358974358</v>
      </c>
      <c r="M14" s="41"/>
    </row>
    <row r="15" spans="1:13" x14ac:dyDescent="0.25">
      <c r="A15" s="7" t="s">
        <v>13</v>
      </c>
      <c r="B15" s="54">
        <v>3</v>
      </c>
      <c r="C15" s="55"/>
      <c r="D15" s="54">
        <v>78</v>
      </c>
      <c r="E15" s="55"/>
      <c r="F15" s="59">
        <f t="shared" si="0"/>
        <v>77</v>
      </c>
      <c r="G15" s="59"/>
      <c r="H15" s="57">
        <v>1</v>
      </c>
      <c r="I15" s="58"/>
      <c r="J15" s="60">
        <f t="shared" si="1"/>
        <v>0.98717948717948723</v>
      </c>
      <c r="K15" s="60"/>
      <c r="L15" s="40">
        <f t="shared" si="2"/>
        <v>1.282051282051282E-2</v>
      </c>
      <c r="M15" s="41"/>
    </row>
    <row r="16" spans="1:13" x14ac:dyDescent="0.25">
      <c r="A16" s="7" t="s">
        <v>15</v>
      </c>
      <c r="B16" s="54">
        <v>6</v>
      </c>
      <c r="C16" s="55"/>
      <c r="D16" s="54">
        <v>156</v>
      </c>
      <c r="E16" s="55"/>
      <c r="F16" s="59">
        <f t="shared" si="0"/>
        <v>138</v>
      </c>
      <c r="G16" s="59"/>
      <c r="H16" s="57">
        <v>18</v>
      </c>
      <c r="I16" s="58"/>
      <c r="J16" s="60">
        <f t="shared" si="1"/>
        <v>0.88461538461538458</v>
      </c>
      <c r="K16" s="60"/>
      <c r="L16" s="40">
        <f t="shared" si="2"/>
        <v>0.11538461538461539</v>
      </c>
      <c r="M16" s="41"/>
    </row>
    <row r="17" spans="1:13" x14ac:dyDescent="0.25">
      <c r="A17" s="7" t="s">
        <v>16</v>
      </c>
      <c r="B17" s="54">
        <v>2</v>
      </c>
      <c r="C17" s="55"/>
      <c r="D17" s="54">
        <v>52</v>
      </c>
      <c r="E17" s="55"/>
      <c r="F17" s="59">
        <f>D17-H17</f>
        <v>46</v>
      </c>
      <c r="G17" s="59"/>
      <c r="H17" s="57">
        <v>6</v>
      </c>
      <c r="I17" s="58"/>
      <c r="J17" s="60">
        <f t="shared" si="1"/>
        <v>0.88461538461538458</v>
      </c>
      <c r="K17" s="60"/>
      <c r="L17" s="40">
        <f t="shared" si="2"/>
        <v>0.11538461538461539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52</v>
      </c>
      <c r="E18" s="58"/>
      <c r="F18" s="59">
        <f t="shared" si="0"/>
        <v>33</v>
      </c>
      <c r="G18" s="59"/>
      <c r="H18" s="57">
        <v>19</v>
      </c>
      <c r="I18" s="58"/>
      <c r="J18" s="60">
        <f t="shared" si="1"/>
        <v>0.63461538461538458</v>
      </c>
      <c r="K18" s="60"/>
      <c r="L18" s="40">
        <f t="shared" si="2"/>
        <v>0.36538461538461536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26</v>
      </c>
      <c r="E19" s="55"/>
      <c r="F19" s="59">
        <f t="shared" si="0"/>
        <v>25</v>
      </c>
      <c r="G19" s="59"/>
      <c r="H19" s="57">
        <v>1</v>
      </c>
      <c r="I19" s="58"/>
      <c r="J19" s="60">
        <f t="shared" si="1"/>
        <v>0.96153846153846156</v>
      </c>
      <c r="K19" s="60"/>
      <c r="L19" s="40">
        <f t="shared" si="2"/>
        <v>3.8461538461538464E-2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18</v>
      </c>
      <c r="C22" s="55"/>
      <c r="D22" s="54">
        <f>SUM(D13:E21)</f>
        <v>468</v>
      </c>
      <c r="E22" s="55"/>
      <c r="F22" s="54">
        <f>SUM(F13:G21)</f>
        <v>390</v>
      </c>
      <c r="G22" s="55"/>
      <c r="H22" s="54">
        <f>SUM(H13:I21)</f>
        <v>78</v>
      </c>
      <c r="I22" s="55"/>
      <c r="J22" s="40">
        <f>F22/D22</f>
        <v>0.83333333333333337</v>
      </c>
      <c r="K22" s="56"/>
      <c r="L22" s="40">
        <f>H22/D22</f>
        <v>0.16666666666666666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78</v>
      </c>
      <c r="F26" s="28"/>
      <c r="H26" s="11" t="s">
        <v>20</v>
      </c>
      <c r="I26" s="15"/>
      <c r="J26" s="15"/>
      <c r="K26" s="15"/>
      <c r="L26" s="34">
        <f>L22</f>
        <v>0.16666666666666666</v>
      </c>
      <c r="M26" s="39" t="s">
        <v>21</v>
      </c>
    </row>
    <row r="27" spans="1:13" x14ac:dyDescent="0.25">
      <c r="A27" s="12"/>
      <c r="C27" t="s">
        <v>22</v>
      </c>
      <c r="E27" s="25">
        <v>28</v>
      </c>
      <c r="H27" s="12"/>
      <c r="J27" t="s">
        <v>22</v>
      </c>
      <c r="L27" s="1">
        <f>E27/D22</f>
        <v>5.9829059829059832E-2</v>
      </c>
      <c r="M27" s="25"/>
    </row>
    <row r="28" spans="1:13" x14ac:dyDescent="0.25">
      <c r="A28" s="12"/>
      <c r="C28" t="s">
        <v>23</v>
      </c>
      <c r="E28" s="25">
        <v>50</v>
      </c>
      <c r="H28" s="12"/>
      <c r="J28" t="s">
        <v>23</v>
      </c>
      <c r="L28" s="1">
        <f>E28/D22</f>
        <v>0.10683760683760683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0</v>
      </c>
      <c r="H29" s="13"/>
      <c r="I29" s="17"/>
      <c r="J29" s="17" t="s">
        <v>25</v>
      </c>
      <c r="K29" s="17"/>
      <c r="L29" s="35">
        <f>E29/D22</f>
        <v>0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997C-07B0-457F-8590-C4C13DEE3C42}">
  <dimension ref="A2:P35"/>
  <sheetViews>
    <sheetView workbookViewId="0">
      <selection activeCell="H36" sqref="H3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39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14"/>
      <c r="C11" s="1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30"/>
      <c r="K11" s="32"/>
      <c r="L11" s="30"/>
      <c r="M11" s="36"/>
    </row>
    <row r="12" spans="1:13" x14ac:dyDescent="0.25">
      <c r="A12" s="6"/>
      <c r="B12" s="15"/>
      <c r="C12" s="15"/>
      <c r="D12" s="20"/>
      <c r="E12" s="22"/>
      <c r="F12" s="15"/>
      <c r="G12" s="15"/>
      <c r="H12" s="20"/>
      <c r="I12" s="22"/>
      <c r="J12" s="15"/>
      <c r="K12" s="15"/>
      <c r="L12" s="20"/>
      <c r="M12" s="37"/>
    </row>
    <row r="13" spans="1:13" x14ac:dyDescent="0.25">
      <c r="A13" s="7" t="s">
        <v>29</v>
      </c>
      <c r="B13" s="54">
        <v>1</v>
      </c>
      <c r="C13" s="55"/>
      <c r="D13" s="54">
        <v>25</v>
      </c>
      <c r="E13" s="55"/>
      <c r="F13" s="59">
        <f t="shared" ref="F13:F19" si="0">D13-H13</f>
        <v>5</v>
      </c>
      <c r="G13" s="59"/>
      <c r="H13" s="57">
        <v>20</v>
      </c>
      <c r="I13" s="58"/>
      <c r="J13" s="60">
        <f t="shared" ref="J13:J19" si="1">F13/D13</f>
        <v>0.2</v>
      </c>
      <c r="K13" s="60"/>
      <c r="L13" s="40">
        <f t="shared" ref="L13:L19" si="2">H13/D13</f>
        <v>0.8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75</v>
      </c>
      <c r="E14" s="55"/>
      <c r="F14" s="59">
        <f t="shared" si="0"/>
        <v>71</v>
      </c>
      <c r="G14" s="59"/>
      <c r="H14" s="57">
        <v>4</v>
      </c>
      <c r="I14" s="58"/>
      <c r="J14" s="60">
        <f t="shared" si="1"/>
        <v>0.94666666666666666</v>
      </c>
      <c r="K14" s="60"/>
      <c r="L14" s="40">
        <f t="shared" si="2"/>
        <v>5.3333333333333337E-2</v>
      </c>
      <c r="M14" s="41"/>
    </row>
    <row r="15" spans="1:13" x14ac:dyDescent="0.25">
      <c r="A15" s="7" t="s">
        <v>13</v>
      </c>
      <c r="B15" s="54">
        <v>3</v>
      </c>
      <c r="C15" s="55"/>
      <c r="D15" s="54">
        <v>75</v>
      </c>
      <c r="E15" s="55"/>
      <c r="F15" s="59">
        <f t="shared" si="0"/>
        <v>54</v>
      </c>
      <c r="G15" s="59"/>
      <c r="H15" s="57">
        <v>21</v>
      </c>
      <c r="I15" s="58"/>
      <c r="J15" s="60">
        <f t="shared" si="1"/>
        <v>0.72</v>
      </c>
      <c r="K15" s="60"/>
      <c r="L15" s="40">
        <f t="shared" si="2"/>
        <v>0.28000000000000003</v>
      </c>
      <c r="M15" s="41"/>
    </row>
    <row r="16" spans="1:13" x14ac:dyDescent="0.25">
      <c r="A16" s="7" t="s">
        <v>15</v>
      </c>
      <c r="B16" s="54">
        <v>5</v>
      </c>
      <c r="C16" s="55"/>
      <c r="D16" s="54">
        <v>125</v>
      </c>
      <c r="E16" s="55"/>
      <c r="F16" s="59">
        <f t="shared" si="0"/>
        <v>119</v>
      </c>
      <c r="G16" s="59"/>
      <c r="H16" s="57">
        <v>6</v>
      </c>
      <c r="I16" s="58"/>
      <c r="J16" s="60">
        <f t="shared" si="1"/>
        <v>0.95199999999999996</v>
      </c>
      <c r="K16" s="60"/>
      <c r="L16" s="40">
        <f t="shared" si="2"/>
        <v>4.8000000000000001E-2</v>
      </c>
      <c r="M16" s="41"/>
    </row>
    <row r="17" spans="1:13" x14ac:dyDescent="0.25">
      <c r="A17" s="7" t="s">
        <v>16</v>
      </c>
      <c r="B17" s="54">
        <v>2</v>
      </c>
      <c r="C17" s="55"/>
      <c r="D17" s="54">
        <v>50</v>
      </c>
      <c r="E17" s="55"/>
      <c r="F17" s="59">
        <f>D17-H17</f>
        <v>50</v>
      </c>
      <c r="G17" s="59"/>
      <c r="H17" s="57">
        <v>0</v>
      </c>
      <c r="I17" s="58"/>
      <c r="J17" s="60">
        <f t="shared" si="1"/>
        <v>1</v>
      </c>
      <c r="K17" s="60"/>
      <c r="L17" s="40">
        <f t="shared" si="2"/>
        <v>0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50</v>
      </c>
      <c r="E18" s="58"/>
      <c r="F18" s="59">
        <f t="shared" si="0"/>
        <v>46</v>
      </c>
      <c r="G18" s="59"/>
      <c r="H18" s="57">
        <v>4</v>
      </c>
      <c r="I18" s="58"/>
      <c r="J18" s="60">
        <f t="shared" si="1"/>
        <v>0.92</v>
      </c>
      <c r="K18" s="60"/>
      <c r="L18" s="40">
        <f t="shared" si="2"/>
        <v>0.08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25</v>
      </c>
      <c r="E19" s="55"/>
      <c r="F19" s="59">
        <f t="shared" si="0"/>
        <v>25</v>
      </c>
      <c r="G19" s="59"/>
      <c r="H19" s="57">
        <v>0</v>
      </c>
      <c r="I19" s="58"/>
      <c r="J19" s="60">
        <f t="shared" si="1"/>
        <v>1</v>
      </c>
      <c r="K19" s="60"/>
      <c r="L19" s="40">
        <f t="shared" si="2"/>
        <v>0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17</v>
      </c>
      <c r="C22" s="55"/>
      <c r="D22" s="54">
        <f>SUM(D13:E21)</f>
        <v>425</v>
      </c>
      <c r="E22" s="55"/>
      <c r="F22" s="54">
        <f>SUM(F13:G21)</f>
        <v>370</v>
      </c>
      <c r="G22" s="55"/>
      <c r="H22" s="54">
        <f>SUM(H13:I21)</f>
        <v>55</v>
      </c>
      <c r="I22" s="55"/>
      <c r="J22" s="40">
        <f>F22/D22</f>
        <v>0.87058823529411766</v>
      </c>
      <c r="K22" s="56"/>
      <c r="L22" s="40">
        <f>H22/D22</f>
        <v>0.12941176470588237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55</v>
      </c>
      <c r="F26" s="28"/>
      <c r="H26" s="11" t="s">
        <v>20</v>
      </c>
      <c r="I26" s="15"/>
      <c r="J26" s="15"/>
      <c r="K26" s="15"/>
      <c r="L26" s="34">
        <f>L22</f>
        <v>0.12941176470588237</v>
      </c>
      <c r="M26" s="39" t="s">
        <v>21</v>
      </c>
    </row>
    <row r="27" spans="1:13" x14ac:dyDescent="0.25">
      <c r="A27" s="12"/>
      <c r="C27" t="s">
        <v>22</v>
      </c>
      <c r="E27" s="25">
        <v>35</v>
      </c>
      <c r="H27" s="12"/>
      <c r="J27" t="s">
        <v>22</v>
      </c>
      <c r="L27" s="1">
        <f>E27/D22</f>
        <v>8.2352941176470587E-2</v>
      </c>
      <c r="M27" s="25"/>
    </row>
    <row r="28" spans="1:13" x14ac:dyDescent="0.25">
      <c r="A28" s="12"/>
      <c r="C28" t="s">
        <v>23</v>
      </c>
      <c r="E28" s="25">
        <v>20</v>
      </c>
      <c r="H28" s="12"/>
      <c r="J28" t="s">
        <v>23</v>
      </c>
      <c r="L28" s="1">
        <f>E28/D22</f>
        <v>4.7058823529411764E-2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0</v>
      </c>
      <c r="H29" s="13"/>
      <c r="I29" s="17"/>
      <c r="J29" s="17" t="s">
        <v>25</v>
      </c>
      <c r="K29" s="17"/>
      <c r="L29" s="35">
        <f>E29/D22</f>
        <v>0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7E0B6-456D-413C-9195-5193E71F4DB9}">
  <dimension ref="A2:P35"/>
  <sheetViews>
    <sheetView tabSelected="1" workbookViewId="0">
      <selection activeCell="D20" sqref="D20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2" t="s">
        <v>0</v>
      </c>
      <c r="C2" s="2"/>
      <c r="D2" s="2"/>
    </row>
    <row r="3" spans="1:13" x14ac:dyDescent="0.25">
      <c r="D3" s="19" t="s">
        <v>40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4" t="s">
        <v>2</v>
      </c>
      <c r="B10" s="63" t="s">
        <v>3</v>
      </c>
      <c r="C10" s="64"/>
      <c r="D10" s="47" t="s">
        <v>4</v>
      </c>
      <c r="E10" s="65"/>
      <c r="F10" s="47" t="s">
        <v>5</v>
      </c>
      <c r="G10" s="65"/>
      <c r="H10" s="47" t="s">
        <v>6</v>
      </c>
      <c r="I10" s="65"/>
      <c r="J10" s="47" t="s">
        <v>7</v>
      </c>
      <c r="K10" s="65"/>
      <c r="L10" s="47" t="s">
        <v>8</v>
      </c>
      <c r="M10" s="48"/>
    </row>
    <row r="11" spans="1:13" ht="15.75" thickBot="1" x14ac:dyDescent="0.3">
      <c r="A11" s="5"/>
      <c r="B11" s="67"/>
      <c r="C11" s="68"/>
      <c r="D11" s="61" t="s">
        <v>9</v>
      </c>
      <c r="E11" s="62"/>
      <c r="F11" s="61" t="s">
        <v>10</v>
      </c>
      <c r="G11" s="62"/>
      <c r="H11" s="61" t="s">
        <v>11</v>
      </c>
      <c r="I11" s="62"/>
      <c r="J11" s="61"/>
      <c r="K11" s="62"/>
      <c r="L11" s="61"/>
      <c r="M11" s="69"/>
    </row>
    <row r="12" spans="1:13" x14ac:dyDescent="0.25">
      <c r="A12" s="6"/>
      <c r="B12" s="49"/>
      <c r="C12" s="50"/>
      <c r="D12" s="49"/>
      <c r="E12" s="50"/>
      <c r="F12" s="49"/>
      <c r="G12" s="50"/>
      <c r="H12" s="49"/>
      <c r="I12" s="50"/>
      <c r="J12" s="49"/>
      <c r="K12" s="50"/>
      <c r="L12" s="49"/>
      <c r="M12" s="66"/>
    </row>
    <row r="13" spans="1:13" x14ac:dyDescent="0.25">
      <c r="A13" s="7" t="s">
        <v>29</v>
      </c>
      <c r="B13" s="54">
        <v>1</v>
      </c>
      <c r="C13" s="55"/>
      <c r="D13" s="54">
        <v>26</v>
      </c>
      <c r="E13" s="55"/>
      <c r="F13" s="59">
        <f t="shared" ref="F13:F19" si="0">D13-H13</f>
        <v>18</v>
      </c>
      <c r="G13" s="59"/>
      <c r="H13" s="57">
        <v>8</v>
      </c>
      <c r="I13" s="58"/>
      <c r="J13" s="60">
        <f t="shared" ref="J13:J19" si="1">F13/D13</f>
        <v>0.69230769230769229</v>
      </c>
      <c r="K13" s="60"/>
      <c r="L13" s="40">
        <f t="shared" ref="L13:L19" si="2">H13/D13</f>
        <v>0.30769230769230771</v>
      </c>
      <c r="M13" s="41"/>
    </row>
    <row r="14" spans="1:13" x14ac:dyDescent="0.25">
      <c r="A14" s="7" t="s">
        <v>12</v>
      </c>
      <c r="B14" s="54">
        <v>3</v>
      </c>
      <c r="C14" s="55"/>
      <c r="D14" s="54">
        <v>78</v>
      </c>
      <c r="E14" s="55"/>
      <c r="F14" s="59">
        <f t="shared" si="0"/>
        <v>61</v>
      </c>
      <c r="G14" s="59"/>
      <c r="H14" s="57">
        <v>17</v>
      </c>
      <c r="I14" s="58"/>
      <c r="J14" s="60">
        <f t="shared" si="1"/>
        <v>0.78205128205128205</v>
      </c>
      <c r="K14" s="60"/>
      <c r="L14" s="40">
        <f t="shared" si="2"/>
        <v>0.21794871794871795</v>
      </c>
      <c r="M14" s="41"/>
    </row>
    <row r="15" spans="1:13" x14ac:dyDescent="0.25">
      <c r="A15" s="7" t="s">
        <v>13</v>
      </c>
      <c r="B15" s="54">
        <v>3</v>
      </c>
      <c r="C15" s="55"/>
      <c r="D15" s="54">
        <v>78</v>
      </c>
      <c r="E15" s="55"/>
      <c r="F15" s="59">
        <f t="shared" si="0"/>
        <v>56</v>
      </c>
      <c r="G15" s="59"/>
      <c r="H15" s="57">
        <v>22</v>
      </c>
      <c r="I15" s="58"/>
      <c r="J15" s="60">
        <f t="shared" si="1"/>
        <v>0.71794871794871795</v>
      </c>
      <c r="K15" s="60"/>
      <c r="L15" s="40">
        <f t="shared" si="2"/>
        <v>0.28205128205128205</v>
      </c>
      <c r="M15" s="41"/>
    </row>
    <row r="16" spans="1:13" x14ac:dyDescent="0.25">
      <c r="A16" s="7" t="s">
        <v>15</v>
      </c>
      <c r="B16" s="54">
        <v>5</v>
      </c>
      <c r="C16" s="55"/>
      <c r="D16" s="54">
        <v>130</v>
      </c>
      <c r="E16" s="55"/>
      <c r="F16" s="59">
        <f t="shared" si="0"/>
        <v>118</v>
      </c>
      <c r="G16" s="59"/>
      <c r="H16" s="57">
        <v>12</v>
      </c>
      <c r="I16" s="58"/>
      <c r="J16" s="60">
        <f t="shared" si="1"/>
        <v>0.90769230769230769</v>
      </c>
      <c r="K16" s="60"/>
      <c r="L16" s="40">
        <f t="shared" si="2"/>
        <v>9.2307692307692313E-2</v>
      </c>
      <c r="M16" s="41"/>
    </row>
    <row r="17" spans="1:13" x14ac:dyDescent="0.25">
      <c r="A17" s="7" t="s">
        <v>16</v>
      </c>
      <c r="B17" s="54">
        <v>2</v>
      </c>
      <c r="C17" s="55"/>
      <c r="D17" s="54">
        <v>52</v>
      </c>
      <c r="E17" s="55"/>
      <c r="F17" s="59">
        <f>D17-H17</f>
        <v>47</v>
      </c>
      <c r="G17" s="59"/>
      <c r="H17" s="57">
        <v>5</v>
      </c>
      <c r="I17" s="58"/>
      <c r="J17" s="60">
        <f t="shared" si="1"/>
        <v>0.90384615384615385</v>
      </c>
      <c r="K17" s="60"/>
      <c r="L17" s="40">
        <f t="shared" si="2"/>
        <v>9.6153846153846159E-2</v>
      </c>
      <c r="M17" s="41"/>
    </row>
    <row r="18" spans="1:13" x14ac:dyDescent="0.25">
      <c r="A18" s="7" t="s">
        <v>17</v>
      </c>
      <c r="B18" s="54">
        <v>2</v>
      </c>
      <c r="C18" s="55"/>
      <c r="D18" s="57">
        <v>52</v>
      </c>
      <c r="E18" s="58"/>
      <c r="F18" s="59">
        <f t="shared" si="0"/>
        <v>50</v>
      </c>
      <c r="G18" s="59"/>
      <c r="H18" s="57">
        <v>2</v>
      </c>
      <c r="I18" s="58"/>
      <c r="J18" s="60">
        <f t="shared" si="1"/>
        <v>0.96153846153846156</v>
      </c>
      <c r="K18" s="60"/>
      <c r="L18" s="40">
        <f t="shared" si="2"/>
        <v>3.8461538461538464E-2</v>
      </c>
      <c r="M18" s="41"/>
    </row>
    <row r="19" spans="1:13" x14ac:dyDescent="0.25">
      <c r="A19" s="8" t="s">
        <v>18</v>
      </c>
      <c r="B19" s="54">
        <v>1</v>
      </c>
      <c r="C19" s="55"/>
      <c r="D19" s="54">
        <v>26</v>
      </c>
      <c r="E19" s="55"/>
      <c r="F19" s="59">
        <f t="shared" si="0"/>
        <v>26</v>
      </c>
      <c r="G19" s="59"/>
      <c r="H19" s="57">
        <v>0</v>
      </c>
      <c r="I19" s="58"/>
      <c r="J19" s="60">
        <f t="shared" si="1"/>
        <v>1</v>
      </c>
      <c r="K19" s="60"/>
      <c r="L19" s="40">
        <f t="shared" si="2"/>
        <v>0</v>
      </c>
      <c r="M19" s="41"/>
    </row>
    <row r="20" spans="1:13" ht="15.75" thickBot="1" x14ac:dyDescent="0.3">
      <c r="A20" s="9"/>
      <c r="B20" s="16"/>
      <c r="C20" s="16"/>
      <c r="D20" s="21"/>
      <c r="E20" s="23"/>
      <c r="F20" s="16"/>
      <c r="G20" s="16"/>
      <c r="H20" s="21"/>
      <c r="I20" s="23"/>
      <c r="J20" s="31"/>
      <c r="K20" s="31"/>
      <c r="L20" s="33"/>
      <c r="M20" s="38"/>
    </row>
    <row r="21" spans="1:13" x14ac:dyDescent="0.25">
      <c r="A21" s="6"/>
      <c r="B21" s="49"/>
      <c r="C21" s="50"/>
      <c r="D21" s="49"/>
      <c r="E21" s="50"/>
      <c r="F21" s="49"/>
      <c r="G21" s="50"/>
      <c r="H21" s="51"/>
      <c r="I21" s="52"/>
      <c r="J21" s="42"/>
      <c r="K21" s="53"/>
      <c r="L21" s="42"/>
      <c r="M21" s="43"/>
    </row>
    <row r="22" spans="1:13" x14ac:dyDescent="0.25">
      <c r="A22" s="7" t="s">
        <v>10</v>
      </c>
      <c r="B22" s="54">
        <f>SUM(B13:C21)</f>
        <v>17</v>
      </c>
      <c r="C22" s="55"/>
      <c r="D22" s="54">
        <f>SUM(D13:E21)</f>
        <v>442</v>
      </c>
      <c r="E22" s="55"/>
      <c r="F22" s="54">
        <f>SUM(F13:G21)</f>
        <v>376</v>
      </c>
      <c r="G22" s="55"/>
      <c r="H22" s="54">
        <f>SUM(H13:I21)</f>
        <v>66</v>
      </c>
      <c r="I22" s="55"/>
      <c r="J22" s="40">
        <f>F22/D22</f>
        <v>0.85067873303167418</v>
      </c>
      <c r="K22" s="56"/>
      <c r="L22" s="40">
        <f>H22/D22</f>
        <v>0.14932126696832579</v>
      </c>
      <c r="M22" s="41"/>
    </row>
    <row r="23" spans="1:13" ht="15.75" thickBot="1" x14ac:dyDescent="0.3">
      <c r="A23" s="10"/>
      <c r="B23" s="44"/>
      <c r="C23" s="45"/>
      <c r="D23" s="44"/>
      <c r="E23" s="45"/>
      <c r="F23" s="27"/>
      <c r="G23" s="29"/>
      <c r="H23" s="27"/>
      <c r="I23" s="29"/>
      <c r="J23" s="27"/>
      <c r="K23" s="29"/>
      <c r="L23" s="27"/>
      <c r="M23" s="26"/>
    </row>
    <row r="24" spans="1:13" x14ac:dyDescent="0.25">
      <c r="B24" s="46"/>
      <c r="C24" s="46"/>
      <c r="D24" s="46"/>
      <c r="E24" s="46"/>
    </row>
    <row r="25" spans="1:13" ht="15.75" thickBot="1" x14ac:dyDescent="0.3"/>
    <row r="26" spans="1:13" x14ac:dyDescent="0.25">
      <c r="A26" s="11" t="s">
        <v>19</v>
      </c>
      <c r="B26" s="15"/>
      <c r="C26" s="15"/>
      <c r="D26" s="15"/>
      <c r="E26" s="24">
        <f>H13+H14+H15+H16+H17+H18+H19</f>
        <v>66</v>
      </c>
      <c r="F26" s="28"/>
      <c r="H26" s="11" t="s">
        <v>20</v>
      </c>
      <c r="I26" s="15"/>
      <c r="J26" s="15"/>
      <c r="K26" s="15"/>
      <c r="L26" s="34">
        <f>L22</f>
        <v>0.14932126696832579</v>
      </c>
      <c r="M26" s="39" t="s">
        <v>21</v>
      </c>
    </row>
    <row r="27" spans="1:13" x14ac:dyDescent="0.25">
      <c r="A27" s="12"/>
      <c r="C27" t="s">
        <v>22</v>
      </c>
      <c r="E27" s="25">
        <v>60</v>
      </c>
      <c r="H27" s="12"/>
      <c r="J27" t="s">
        <v>22</v>
      </c>
      <c r="L27" s="1">
        <f>E27/D22</f>
        <v>0.13574660633484162</v>
      </c>
      <c r="M27" s="25"/>
    </row>
    <row r="28" spans="1:13" x14ac:dyDescent="0.25">
      <c r="A28" s="12"/>
      <c r="C28" t="s">
        <v>23</v>
      </c>
      <c r="E28" s="25">
        <v>6</v>
      </c>
      <c r="H28" s="12"/>
      <c r="J28" t="s">
        <v>23</v>
      </c>
      <c r="L28" s="1">
        <f>E28/D22</f>
        <v>1.3574660633484163E-2</v>
      </c>
      <c r="M28" s="25"/>
    </row>
    <row r="29" spans="1:13" ht="15.75" thickBot="1" x14ac:dyDescent="0.3">
      <c r="A29" s="13"/>
      <c r="B29" s="17"/>
      <c r="C29" s="17" t="s">
        <v>24</v>
      </c>
      <c r="D29" s="17"/>
      <c r="E29" s="26">
        <v>0</v>
      </c>
      <c r="H29" s="13"/>
      <c r="I29" s="17"/>
      <c r="J29" s="17" t="s">
        <v>25</v>
      </c>
      <c r="K29" s="17"/>
      <c r="L29" s="35">
        <f>E29/D22</f>
        <v>0</v>
      </c>
      <c r="M29" s="26"/>
    </row>
    <row r="30" spans="1:13" x14ac:dyDescent="0.25">
      <c r="K30" s="1"/>
    </row>
    <row r="31" spans="1:13" ht="15.75" thickBot="1" x14ac:dyDescent="0.3"/>
    <row r="32" spans="1:13" x14ac:dyDescent="0.25">
      <c r="A32" s="11" t="s">
        <v>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7"/>
    </row>
    <row r="33" spans="1:16" ht="15.75" thickBot="1" x14ac:dyDescent="0.3">
      <c r="A33" s="13" t="s">
        <v>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26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</sheetData>
  <mergeCells count="76">
    <mergeCell ref="L10:M10"/>
    <mergeCell ref="B10:C10"/>
    <mergeCell ref="D10:E10"/>
    <mergeCell ref="F10:G10"/>
    <mergeCell ref="H10:I10"/>
    <mergeCell ref="J10:K10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3:C13"/>
    <mergeCell ref="D13:E13"/>
    <mergeCell ref="F13:G13"/>
    <mergeCell ref="H13:I13"/>
    <mergeCell ref="B15:C15"/>
    <mergeCell ref="D15:E15"/>
    <mergeCell ref="F15:G15"/>
    <mergeCell ref="H15:I15"/>
    <mergeCell ref="J15:K15"/>
    <mergeCell ref="H17:I17"/>
    <mergeCell ref="J17:K17"/>
    <mergeCell ref="L17:M17"/>
    <mergeCell ref="B16:C16"/>
    <mergeCell ref="D16:E16"/>
    <mergeCell ref="F16:G16"/>
    <mergeCell ref="H16:I16"/>
    <mergeCell ref="J16:K16"/>
    <mergeCell ref="L16:M16"/>
    <mergeCell ref="J19:K19"/>
    <mergeCell ref="L19:M19"/>
    <mergeCell ref="B18:C18"/>
    <mergeCell ref="D18:E18"/>
    <mergeCell ref="F18:G18"/>
    <mergeCell ref="H18:I18"/>
    <mergeCell ref="J18:K18"/>
    <mergeCell ref="L18:M18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H12:I12"/>
    <mergeCell ref="B22:C22"/>
    <mergeCell ref="D22:E22"/>
    <mergeCell ref="F22:G22"/>
    <mergeCell ref="H22:I22"/>
    <mergeCell ref="B19:C19"/>
    <mergeCell ref="D19:E19"/>
    <mergeCell ref="F19:G19"/>
    <mergeCell ref="H19:I19"/>
    <mergeCell ref="B17:C17"/>
    <mergeCell ref="D17:E17"/>
    <mergeCell ref="F17:G17"/>
    <mergeCell ref="L12:M12"/>
    <mergeCell ref="B12:C12"/>
    <mergeCell ref="D12:E12"/>
    <mergeCell ref="F12:G12"/>
    <mergeCell ref="B11:C11"/>
    <mergeCell ref="J11:K11"/>
    <mergeCell ref="L11:M11"/>
    <mergeCell ref="J12:K12"/>
    <mergeCell ref="D11:E11"/>
    <mergeCell ref="F11:G11"/>
    <mergeCell ref="H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2022</vt:lpstr>
      <vt:lpstr>FEBBRAIO 2022</vt:lpstr>
      <vt:lpstr>MARZO 2022</vt:lpstr>
      <vt:lpstr>APRILE 2022</vt:lpstr>
      <vt:lpstr>MAGGIO 2022</vt:lpstr>
      <vt:lpstr>GIUGNO 2022</vt:lpstr>
      <vt:lpstr>LUGLIO 2022</vt:lpstr>
      <vt:lpstr>AGOSTO 2022</vt:lpstr>
      <vt:lpstr>SETTEMBRE 2022</vt:lpstr>
      <vt:lpstr>OTTOBRE 2022</vt:lpstr>
      <vt:lpstr>NOVEMBE 2022</vt:lpstr>
      <vt:lpstr>DICEMBRE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Eleonora Tonini</dc:creator>
  <cp:lastModifiedBy>Ivan Turci</cp:lastModifiedBy>
  <dcterms:created xsi:type="dcterms:W3CDTF">2015-06-05T18:19:34Z</dcterms:created>
  <dcterms:modified xsi:type="dcterms:W3CDTF">2023-02-21T14:33:31Z</dcterms:modified>
</cp:coreProperties>
</file>