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729"/>
  <workbookPr filterPrivacy="1" defaultThemeVersion="124226"/>
  <xr:revisionPtr revIDLastSave="0" documentId="13_ncr:1_{3A277A44-A4CF-4D91-82B0-314321915714}" xr6:coauthVersionLast="47" xr6:coauthVersionMax="47" xr10:uidLastSave="{00000000-0000-0000-0000-000000000000}"/>
  <bookViews>
    <workbookView xWindow="-120" yWindow="-120" windowWidth="29040" windowHeight="15840" firstSheet="4" activeTab="11" xr2:uid="{00000000-000D-0000-FFFF-FFFF00000000}"/>
  </bookViews>
  <sheets>
    <sheet name="GENNAIO 2021" sheetId="1" r:id="rId1"/>
    <sheet name="FEBBRAIO 2021" sheetId="2" r:id="rId2"/>
    <sheet name="MARZO 2021 " sheetId="3" r:id="rId3"/>
    <sheet name="APRILE 2021" sheetId="4" r:id="rId4"/>
    <sheet name="MAGGIO 2021" sheetId="5" r:id="rId5"/>
    <sheet name="GIUGNO 2021" sheetId="6" r:id="rId6"/>
    <sheet name="LUGLIO 2021 " sheetId="7" r:id="rId7"/>
    <sheet name="AGOSTO 2021" sheetId="8" r:id="rId8"/>
    <sheet name="SETTEMBRE 2021 " sheetId="9" r:id="rId9"/>
    <sheet name="OTTOBRE 2021 " sheetId="10" r:id="rId10"/>
    <sheet name="NOVEMBRE 2021" sheetId="11" r:id="rId11"/>
    <sheet name="DICEMBRE 2021" sheetId="12" r:id="rId1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L13" i="12" l="1"/>
  <c r="D13" i="12"/>
  <c r="F13" i="12" s="1"/>
  <c r="J13" i="12" s="1"/>
  <c r="D20" i="12"/>
  <c r="F20" i="12" s="1"/>
  <c r="J20" i="12" s="1"/>
  <c r="D19" i="12"/>
  <c r="D18" i="12"/>
  <c r="D17" i="12"/>
  <c r="L17" i="12" s="1"/>
  <c r="D16" i="12"/>
  <c r="F16" i="12" s="1"/>
  <c r="J16" i="12" s="1"/>
  <c r="D15" i="12"/>
  <c r="D14" i="12"/>
  <c r="F14" i="12" s="1"/>
  <c r="J14" i="12" s="1"/>
  <c r="H23" i="12"/>
  <c r="E27" i="12" s="1"/>
  <c r="E30" i="12" s="1"/>
  <c r="B23" i="12"/>
  <c r="F19" i="12"/>
  <c r="J19" i="12" s="1"/>
  <c r="L19" i="12"/>
  <c r="F18" i="12"/>
  <c r="J18" i="12" s="1"/>
  <c r="L18" i="12"/>
  <c r="F15" i="12"/>
  <c r="J15" i="12" s="1"/>
  <c r="L15" i="12"/>
  <c r="H22" i="11"/>
  <c r="E26" i="11" s="1"/>
  <c r="E29" i="11" s="1"/>
  <c r="B22" i="11"/>
  <c r="D19" i="11"/>
  <c r="L19" i="11" s="1"/>
  <c r="D18" i="11"/>
  <c r="L18" i="11" s="1"/>
  <c r="D17" i="11"/>
  <c r="L17" i="11" s="1"/>
  <c r="D16" i="11"/>
  <c r="L16" i="11" s="1"/>
  <c r="D15" i="11"/>
  <c r="L15" i="11" s="1"/>
  <c r="D14" i="11"/>
  <c r="L14" i="11" s="1"/>
  <c r="D13" i="11"/>
  <c r="L13" i="11" s="1"/>
  <c r="H22" i="10"/>
  <c r="E26" i="10" s="1"/>
  <c r="E29" i="10" s="1"/>
  <c r="B22" i="10"/>
  <c r="D19" i="10"/>
  <c r="L19" i="10" s="1"/>
  <c r="D18" i="10"/>
  <c r="L18" i="10" s="1"/>
  <c r="D17" i="10"/>
  <c r="L17" i="10" s="1"/>
  <c r="D16" i="10"/>
  <c r="L16" i="10" s="1"/>
  <c r="D15" i="10"/>
  <c r="L15" i="10" s="1"/>
  <c r="D14" i="10"/>
  <c r="L14" i="10" s="1"/>
  <c r="D13" i="10"/>
  <c r="L13" i="10" s="1"/>
  <c r="E29" i="9"/>
  <c r="H22" i="9"/>
  <c r="E26" i="9" s="1"/>
  <c r="B22" i="9"/>
  <c r="D19" i="9"/>
  <c r="L19" i="9" s="1"/>
  <c r="D18" i="9"/>
  <c r="L18" i="9" s="1"/>
  <c r="D17" i="9"/>
  <c r="L17" i="9" s="1"/>
  <c r="D16" i="9"/>
  <c r="L16" i="9" s="1"/>
  <c r="D15" i="9"/>
  <c r="L15" i="9" s="1"/>
  <c r="D14" i="9"/>
  <c r="L14" i="9" s="1"/>
  <c r="D13" i="9"/>
  <c r="L13" i="9" s="1"/>
  <c r="E29" i="8"/>
  <c r="D19" i="8"/>
  <c r="D18" i="8"/>
  <c r="D17" i="8"/>
  <c r="D16" i="8"/>
  <c r="D15" i="8"/>
  <c r="D14" i="8"/>
  <c r="D13" i="8"/>
  <c r="H22" i="8"/>
  <c r="E26" i="8" s="1"/>
  <c r="B22" i="8"/>
  <c r="L19" i="8"/>
  <c r="L18" i="8"/>
  <c r="L17" i="8"/>
  <c r="L16" i="8"/>
  <c r="L15" i="8"/>
  <c r="L14" i="8"/>
  <c r="L13" i="8"/>
  <c r="D19" i="7"/>
  <c r="D22" i="7" s="1"/>
  <c r="D18" i="7"/>
  <c r="F18" i="7" s="1"/>
  <c r="J18" i="7" s="1"/>
  <c r="D17" i="7"/>
  <c r="D16" i="7"/>
  <c r="D15" i="7"/>
  <c r="D14" i="7"/>
  <c r="F14" i="7" s="1"/>
  <c r="J14" i="7" s="1"/>
  <c r="D13" i="7"/>
  <c r="H22" i="7"/>
  <c r="E26" i="7" s="1"/>
  <c r="E29" i="7" s="1"/>
  <c r="B22" i="7"/>
  <c r="L19" i="7"/>
  <c r="F19" i="7"/>
  <c r="J19" i="7" s="1"/>
  <c r="L18" i="7"/>
  <c r="L17" i="7"/>
  <c r="F17" i="7"/>
  <c r="J17" i="7" s="1"/>
  <c r="L16" i="7"/>
  <c r="F16" i="7"/>
  <c r="J16" i="7" s="1"/>
  <c r="L15" i="7"/>
  <c r="F15" i="7"/>
  <c r="J15" i="7" s="1"/>
  <c r="L14" i="7"/>
  <c r="L13" i="7"/>
  <c r="F13" i="7"/>
  <c r="J13" i="7" s="1"/>
  <c r="H22" i="6"/>
  <c r="E26" i="6" s="1"/>
  <c r="E29" i="6" s="1"/>
  <c r="B22" i="6"/>
  <c r="D19" i="6"/>
  <c r="L19" i="6" s="1"/>
  <c r="D18" i="6"/>
  <c r="L18" i="6" s="1"/>
  <c r="D17" i="6"/>
  <c r="L17" i="6" s="1"/>
  <c r="D16" i="6"/>
  <c r="L16" i="6" s="1"/>
  <c r="D15" i="6"/>
  <c r="L15" i="6" s="1"/>
  <c r="D14" i="6"/>
  <c r="L14" i="6" s="1"/>
  <c r="D13" i="6"/>
  <c r="L13" i="6" s="1"/>
  <c r="D18" i="5"/>
  <c r="F18" i="5" s="1"/>
  <c r="D18" i="4"/>
  <c r="F18" i="4"/>
  <c r="J18" i="4" s="1"/>
  <c r="H22" i="5"/>
  <c r="E26" i="5" s="1"/>
  <c r="E29" i="5" s="1"/>
  <c r="D22" i="5"/>
  <c r="L28" i="5" s="1"/>
  <c r="B22" i="5"/>
  <c r="L19" i="5"/>
  <c r="F19" i="5"/>
  <c r="J19" i="5" s="1"/>
  <c r="D19" i="5"/>
  <c r="L18" i="5"/>
  <c r="L17" i="5"/>
  <c r="F17" i="5"/>
  <c r="J17" i="5" s="1"/>
  <c r="D17" i="5"/>
  <c r="L16" i="5"/>
  <c r="F16" i="5"/>
  <c r="J16" i="5" s="1"/>
  <c r="D16" i="5"/>
  <c r="L15" i="5"/>
  <c r="F15" i="5"/>
  <c r="J15" i="5" s="1"/>
  <c r="D15" i="5"/>
  <c r="L14" i="5"/>
  <c r="F14" i="5"/>
  <c r="J14" i="5" s="1"/>
  <c r="D14" i="5"/>
  <c r="L13" i="5"/>
  <c r="F13" i="5"/>
  <c r="J13" i="5" s="1"/>
  <c r="D13" i="5"/>
  <c r="D19" i="4"/>
  <c r="D17" i="4"/>
  <c r="D22" i="4" s="1"/>
  <c r="D16" i="4"/>
  <c r="L16" i="4" s="1"/>
  <c r="D15" i="4"/>
  <c r="L15" i="4" s="1"/>
  <c r="D14" i="4"/>
  <c r="D13" i="4"/>
  <c r="F13" i="4" s="1"/>
  <c r="J13" i="4" s="1"/>
  <c r="H22" i="4"/>
  <c r="E26" i="4" s="1"/>
  <c r="E29" i="4" s="1"/>
  <c r="B22" i="4"/>
  <c r="L19" i="4"/>
  <c r="F19" i="4"/>
  <c r="J19" i="4" s="1"/>
  <c r="L18" i="4"/>
  <c r="L17" i="4"/>
  <c r="F17" i="4"/>
  <c r="J17" i="4" s="1"/>
  <c r="F15" i="4"/>
  <c r="J15" i="4" s="1"/>
  <c r="L14" i="4"/>
  <c r="F14" i="4"/>
  <c r="J14" i="4" s="1"/>
  <c r="L13" i="4"/>
  <c r="D19" i="3"/>
  <c r="D18" i="3"/>
  <c r="L18" i="3" s="1"/>
  <c r="D17" i="3"/>
  <c r="F17" i="3" s="1"/>
  <c r="J17" i="3" s="1"/>
  <c r="D16" i="3"/>
  <c r="L16" i="3" s="1"/>
  <c r="D15" i="3"/>
  <c r="D14" i="3"/>
  <c r="L14" i="3" s="1"/>
  <c r="D13" i="3"/>
  <c r="F13" i="3" s="1"/>
  <c r="H22" i="3"/>
  <c r="E26" i="3" s="1"/>
  <c r="E29" i="3" s="1"/>
  <c r="B22" i="3"/>
  <c r="L19" i="3"/>
  <c r="F19" i="3"/>
  <c r="J19" i="3" s="1"/>
  <c r="F18" i="3"/>
  <c r="J18" i="3" s="1"/>
  <c r="F16" i="3"/>
  <c r="J16" i="3" s="1"/>
  <c r="L15" i="3"/>
  <c r="F15" i="3"/>
  <c r="J15" i="3" s="1"/>
  <c r="F14" i="3"/>
  <c r="J14" i="3" s="1"/>
  <c r="L13" i="3"/>
  <c r="H22" i="2"/>
  <c r="E26" i="2" s="1"/>
  <c r="E29" i="2" s="1"/>
  <c r="B22" i="2"/>
  <c r="D19" i="2"/>
  <c r="L19" i="2" s="1"/>
  <c r="D18" i="2"/>
  <c r="L18" i="2" s="1"/>
  <c r="D17" i="2"/>
  <c r="L17" i="2" s="1"/>
  <c r="D16" i="2"/>
  <c r="L16" i="2" s="1"/>
  <c r="D15" i="2"/>
  <c r="L15" i="2" s="1"/>
  <c r="D14" i="2"/>
  <c r="L14" i="2" s="1"/>
  <c r="D13" i="2"/>
  <c r="L13" i="2" s="1"/>
  <c r="D19" i="1"/>
  <c r="D18" i="1"/>
  <c r="D17" i="1"/>
  <c r="D16" i="1"/>
  <c r="D15" i="1"/>
  <c r="D14" i="1"/>
  <c r="D13" i="1"/>
  <c r="L16" i="12" l="1"/>
  <c r="F17" i="12"/>
  <c r="J17" i="12" s="1"/>
  <c r="L20" i="12"/>
  <c r="L14" i="12"/>
  <c r="D23" i="12"/>
  <c r="L23" i="12" s="1"/>
  <c r="L27" i="12" s="1"/>
  <c r="F23" i="12"/>
  <c r="F13" i="11"/>
  <c r="F14" i="11"/>
  <c r="J14" i="11" s="1"/>
  <c r="F15" i="11"/>
  <c r="J15" i="11" s="1"/>
  <c r="F16" i="11"/>
  <c r="J16" i="11" s="1"/>
  <c r="F17" i="11"/>
  <c r="J17" i="11" s="1"/>
  <c r="F18" i="11"/>
  <c r="J18" i="11" s="1"/>
  <c r="F19" i="11"/>
  <c r="J19" i="11" s="1"/>
  <c r="D22" i="11"/>
  <c r="F13" i="10"/>
  <c r="F14" i="10"/>
  <c r="J14" i="10" s="1"/>
  <c r="F15" i="10"/>
  <c r="J15" i="10" s="1"/>
  <c r="F16" i="10"/>
  <c r="J16" i="10" s="1"/>
  <c r="F17" i="10"/>
  <c r="J17" i="10" s="1"/>
  <c r="F18" i="10"/>
  <c r="J18" i="10" s="1"/>
  <c r="F19" i="10"/>
  <c r="J19" i="10" s="1"/>
  <c r="D22" i="10"/>
  <c r="F13" i="9"/>
  <c r="D22" i="9"/>
  <c r="F14" i="9"/>
  <c r="J14" i="9" s="1"/>
  <c r="F15" i="9"/>
  <c r="J15" i="9" s="1"/>
  <c r="F16" i="9"/>
  <c r="J16" i="9" s="1"/>
  <c r="F17" i="9"/>
  <c r="J17" i="9" s="1"/>
  <c r="F18" i="9"/>
  <c r="J18" i="9" s="1"/>
  <c r="F19" i="9"/>
  <c r="J19" i="9" s="1"/>
  <c r="F15" i="8"/>
  <c r="J15" i="8" s="1"/>
  <c r="F17" i="8"/>
  <c r="J17" i="8" s="1"/>
  <c r="F19" i="8"/>
  <c r="J19" i="8" s="1"/>
  <c r="F13" i="8"/>
  <c r="F14" i="8"/>
  <c r="J14" i="8" s="1"/>
  <c r="F16" i="8"/>
  <c r="J16" i="8" s="1"/>
  <c r="F18" i="8"/>
  <c r="J18" i="8" s="1"/>
  <c r="D22" i="8"/>
  <c r="F22" i="7"/>
  <c r="J22" i="7" s="1"/>
  <c r="L22" i="7"/>
  <c r="L26" i="7" s="1"/>
  <c r="L29" i="7"/>
  <c r="L28" i="7"/>
  <c r="L27" i="7"/>
  <c r="F13" i="6"/>
  <c r="F14" i="6"/>
  <c r="J14" i="6" s="1"/>
  <c r="F15" i="6"/>
  <c r="J15" i="6" s="1"/>
  <c r="F16" i="6"/>
  <c r="J16" i="6" s="1"/>
  <c r="F17" i="6"/>
  <c r="J17" i="6" s="1"/>
  <c r="F18" i="6"/>
  <c r="J18" i="6" s="1"/>
  <c r="F19" i="6"/>
  <c r="J19" i="6" s="1"/>
  <c r="D22" i="6"/>
  <c r="L22" i="6"/>
  <c r="L26" i="6" s="1"/>
  <c r="J18" i="5"/>
  <c r="F22" i="5"/>
  <c r="J22" i="5" s="1"/>
  <c r="L29" i="5"/>
  <c r="L27" i="5"/>
  <c r="L22" i="5"/>
  <c r="L26" i="5" s="1"/>
  <c r="F16" i="4"/>
  <c r="L28" i="4"/>
  <c r="L27" i="4"/>
  <c r="L22" i="4"/>
  <c r="L26" i="4" s="1"/>
  <c r="L29" i="4"/>
  <c r="L17" i="3"/>
  <c r="F22" i="3"/>
  <c r="D22" i="3"/>
  <c r="L28" i="3" s="1"/>
  <c r="J13" i="3"/>
  <c r="F13" i="2"/>
  <c r="F14" i="2"/>
  <c r="J14" i="2" s="1"/>
  <c r="F15" i="2"/>
  <c r="J15" i="2" s="1"/>
  <c r="F16" i="2"/>
  <c r="J16" i="2" s="1"/>
  <c r="F17" i="2"/>
  <c r="J17" i="2" s="1"/>
  <c r="F18" i="2"/>
  <c r="J18" i="2" s="1"/>
  <c r="F19" i="2"/>
  <c r="J19" i="2" s="1"/>
  <c r="D22" i="2"/>
  <c r="L19" i="1"/>
  <c r="L18" i="1"/>
  <c r="L17" i="1"/>
  <c r="L16" i="1"/>
  <c r="L15" i="1"/>
  <c r="L14" i="1"/>
  <c r="L13" i="1"/>
  <c r="H22" i="1"/>
  <c r="B22" i="1"/>
  <c r="F15" i="1"/>
  <c r="J15" i="1" s="1"/>
  <c r="L30" i="12" l="1"/>
  <c r="L28" i="12"/>
  <c r="J23" i="12"/>
  <c r="L29" i="12"/>
  <c r="F22" i="11"/>
  <c r="J22" i="11" s="1"/>
  <c r="J13" i="11"/>
  <c r="L28" i="11"/>
  <c r="L22" i="11"/>
  <c r="L26" i="11" s="1"/>
  <c r="L27" i="11"/>
  <c r="L29" i="11"/>
  <c r="F22" i="10"/>
  <c r="J22" i="10" s="1"/>
  <c r="J13" i="10"/>
  <c r="L28" i="10"/>
  <c r="L22" i="10"/>
  <c r="L26" i="10" s="1"/>
  <c r="L27" i="10"/>
  <c r="L29" i="10"/>
  <c r="L28" i="9"/>
  <c r="L22" i="9"/>
  <c r="L26" i="9" s="1"/>
  <c r="L27" i="9"/>
  <c r="F22" i="9"/>
  <c r="J22" i="9" s="1"/>
  <c r="J13" i="9"/>
  <c r="L29" i="9"/>
  <c r="L28" i="8"/>
  <c r="L22" i="8"/>
  <c r="L26" i="8" s="1"/>
  <c r="L27" i="8"/>
  <c r="J13" i="8"/>
  <c r="F22" i="8"/>
  <c r="J22" i="8" s="1"/>
  <c r="L29" i="8"/>
  <c r="F22" i="6"/>
  <c r="J22" i="6" s="1"/>
  <c r="J13" i="6"/>
  <c r="L28" i="6"/>
  <c r="L27" i="6"/>
  <c r="L29" i="6"/>
  <c r="J16" i="4"/>
  <c r="F22" i="4"/>
  <c r="J22" i="4" s="1"/>
  <c r="L29" i="3"/>
  <c r="J22" i="3"/>
  <c r="L27" i="3"/>
  <c r="L22" i="3"/>
  <c r="L26" i="3" s="1"/>
  <c r="F22" i="2"/>
  <c r="J22" i="2" s="1"/>
  <c r="J13" i="2"/>
  <c r="L28" i="2"/>
  <c r="L22" i="2"/>
  <c r="L26" i="2" s="1"/>
  <c r="L27" i="2"/>
  <c r="L29" i="2"/>
  <c r="F13" i="1"/>
  <c r="J13" i="1" s="1"/>
  <c r="F17" i="1"/>
  <c r="J17" i="1" s="1"/>
  <c r="F18" i="1"/>
  <c r="J18" i="1" s="1"/>
  <c r="F16" i="1"/>
  <c r="J16" i="1" s="1"/>
  <c r="F14" i="1"/>
  <c r="J14" i="1" s="1"/>
  <c r="F19" i="1"/>
  <c r="J19" i="1" s="1"/>
  <c r="E26" i="1"/>
  <c r="E29" i="1" s="1"/>
  <c r="D22" i="1"/>
  <c r="L27" i="1" s="1"/>
  <c r="L22" i="1" l="1"/>
  <c r="L26" i="1" s="1"/>
  <c r="L28" i="1"/>
  <c r="F22" i="1"/>
  <c r="J22" i="1" s="1"/>
  <c r="L29" i="1"/>
</calcChain>
</file>

<file path=xl/sharedStrings.xml><?xml version="1.0" encoding="utf-8"?>
<sst xmlns="http://schemas.openxmlformats.org/spreadsheetml/2006/main" count="385" uniqueCount="41">
  <si>
    <t xml:space="preserve">MONITORAGGIO ASSENZA/PRESENZA DEL PERSONALE DIPENDENTE </t>
  </si>
  <si>
    <t>Notizie pubblicate ai sensi dell'art. 21 c. 1 L. 69 del 18/06/09 e della Circolare 5/09 del 12/10/09</t>
  </si>
  <si>
    <t>SETTORE</t>
  </si>
  <si>
    <t>N. DIPENDENTI</t>
  </si>
  <si>
    <t>GIORNATE</t>
  </si>
  <si>
    <t>GIORNI PRESENZA</t>
  </si>
  <si>
    <t>GIORNI ASSENZA</t>
  </si>
  <si>
    <t>% PRESENZE</t>
  </si>
  <si>
    <t>% ASSENZE</t>
  </si>
  <si>
    <t>LAVORATIVE</t>
  </si>
  <si>
    <t>TOTALI</t>
  </si>
  <si>
    <t xml:space="preserve">TOTALI </t>
  </si>
  <si>
    <t>SEGRETERIA</t>
  </si>
  <si>
    <t>RAGIONERIA</t>
  </si>
  <si>
    <t>TRIBUTI</t>
  </si>
  <si>
    <t>UFFICIO TECNICO</t>
  </si>
  <si>
    <t>ANAGRAFE</t>
  </si>
  <si>
    <t>POLIZIA LOCALE</t>
  </si>
  <si>
    <t>CULTURA</t>
  </si>
  <si>
    <t>COMPOSIZIONE DEI GIORNI TOTALI DI ASSENZA:</t>
  </si>
  <si>
    <t>Tasso % assenza</t>
  </si>
  <si>
    <t>di cui:</t>
  </si>
  <si>
    <t>Ferie</t>
  </si>
  <si>
    <t>Malattia</t>
  </si>
  <si>
    <t>Altri Giustificativi</t>
  </si>
  <si>
    <t>Altri giustificativi</t>
  </si>
  <si>
    <t>* Nel computo delle assenze sono stati calcolati i giorni di mancata presenza lavorativa verificatasi a titolo di malattia, ferie, aspettativa, maternità, asten-</t>
  </si>
  <si>
    <t xml:space="preserve">  sione facoltativa, congedo parentale, malattia figli, sciopero, permessi retribuiti vari (legge 104, matrimonio, lutto, protezione civile, permessi sindacali)</t>
  </si>
  <si>
    <t>MESE DI GENNAIO 2021</t>
  </si>
  <si>
    <t>MESE DI FEBBRAIO 2021</t>
  </si>
  <si>
    <t>MESE DI MARZO 2021</t>
  </si>
  <si>
    <t>MESE DI APRILE 2021</t>
  </si>
  <si>
    <t>MESE DI MAGGIO 2021</t>
  </si>
  <si>
    <t>MESE DI GIUGNO 2021</t>
  </si>
  <si>
    <t>MESE DI LUGLIO 2021</t>
  </si>
  <si>
    <t>MESE DI AGOSTO 2021</t>
  </si>
  <si>
    <t>MESE DI SETTEMBRE 2021</t>
  </si>
  <si>
    <t>MESE DI OTTOBRE 2021</t>
  </si>
  <si>
    <t>MESE DI NOVEMBRE 2021</t>
  </si>
  <si>
    <t>MESE DI DICEMBRE 2021</t>
  </si>
  <si>
    <t>DIGITALIZZAZIONE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</si>
</sst>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9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1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1" xfId="0" applyFont="1" applyBorder="1" applyAlignment="1">
      <alignment horizontal="center"/>
    </xf>
    <xf numFmtId="0" fontId="3" fillId="0" borderId="5" xfId="0" applyFont="1" applyBorder="1"/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0" fillId="0" borderId="1" xfId="0" applyBorder="1"/>
    <xf numFmtId="0" fontId="0" fillId="0" borderId="9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10" xfId="0" applyBorder="1"/>
    <xf numFmtId="0" fontId="5" fillId="0" borderId="10" xfId="0" applyFont="1" applyBorder="1"/>
    <xf numFmtId="0" fontId="5" fillId="0" borderId="5" xfId="0" applyFont="1" applyBorder="1"/>
    <xf numFmtId="0" fontId="0" fillId="0" borderId="1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0" borderId="7" xfId="0" applyFill="1" applyBorder="1" applyAlignment="1">
      <alignment horizontal="center"/>
    </xf>
    <xf numFmtId="10" fontId="0" fillId="0" borderId="14" xfId="0" applyNumberFormat="1" applyFill="1" applyBorder="1" applyAlignment="1">
      <alignment horizontal="center"/>
    </xf>
    <xf numFmtId="10" fontId="0" fillId="0" borderId="6" xfId="0" applyNumberFormat="1" applyFill="1" applyBorder="1" applyAlignment="1">
      <alignment horizontal="center"/>
    </xf>
    <xf numFmtId="10" fontId="0" fillId="0" borderId="8" xfId="0" applyNumberFormat="1" applyFill="1" applyBorder="1" applyAlignment="1">
      <alignment horizontal="center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3" fillId="0" borderId="4" xfId="0" applyFont="1" applyBorder="1"/>
    <xf numFmtId="0" fontId="3" fillId="0" borderId="0" xfId="0" applyFont="1"/>
    <xf numFmtId="10" fontId="3" fillId="0" borderId="9" xfId="0" applyNumberFormat="1" applyFont="1" applyBorder="1"/>
    <xf numFmtId="0" fontId="5" fillId="0" borderId="4" xfId="0" applyFont="1" applyBorder="1"/>
    <xf numFmtId="0" fontId="0" fillId="0" borderId="16" xfId="0" applyBorder="1"/>
    <xf numFmtId="0" fontId="0" fillId="0" borderId="0" xfId="0" applyBorder="1"/>
    <xf numFmtId="0" fontId="0" fillId="0" borderId="13" xfId="0" applyBorder="1"/>
    <xf numFmtId="10" fontId="0" fillId="0" borderId="0" xfId="0" applyNumberFormat="1" applyBorder="1"/>
    <xf numFmtId="0" fontId="0" fillId="0" borderId="17" xfId="0" applyBorder="1"/>
    <xf numFmtId="0" fontId="0" fillId="0" borderId="14" xfId="0" applyBorder="1"/>
    <xf numFmtId="10" fontId="0" fillId="0" borderId="14" xfId="0" applyNumberFormat="1" applyBorder="1"/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10" fontId="0" fillId="0" borderId="11" xfId="0" applyNumberFormat="1" applyFill="1" applyBorder="1" applyAlignment="1">
      <alignment horizontal="center"/>
    </xf>
    <xf numFmtId="10" fontId="0" fillId="0" borderId="12" xfId="0" applyNumberFormat="1" applyFill="1" applyBorder="1" applyAlignment="1">
      <alignment horizontal="center"/>
    </xf>
    <xf numFmtId="10" fontId="0" fillId="0" borderId="13" xfId="0" applyNumberForma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2" xfId="0" applyBorder="1" applyAlignment="1"/>
    <xf numFmtId="0" fontId="0" fillId="0" borderId="3" xfId="0" applyBorder="1" applyAlignment="1"/>
    <xf numFmtId="10" fontId="0" fillId="0" borderId="2" xfId="0" applyNumberFormat="1" applyFill="1" applyBorder="1" applyAlignment="1">
      <alignment horizontal="center"/>
    </xf>
    <xf numFmtId="10" fontId="0" fillId="0" borderId="3" xfId="0" applyNumberFormat="1" applyFill="1" applyBorder="1" applyAlignment="1">
      <alignment horizontal="center"/>
    </xf>
    <xf numFmtId="10" fontId="0" fillId="0" borderId="4" xfId="0" applyNumberFormat="1" applyFill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11" xfId="0" applyFont="1" applyFill="1" applyBorder="1" applyAlignment="1">
      <alignment horizontal="center"/>
    </xf>
    <xf numFmtId="0" fontId="5" fillId="0" borderId="12" xfId="0" applyFont="1" applyFill="1" applyBorder="1" applyAlignment="1">
      <alignment horizontal="center"/>
    </xf>
    <xf numFmtId="10" fontId="0" fillId="0" borderId="0" xfId="0" applyNumberFormat="1" applyFill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3" fillId="0" borderId="3" xfId="0" applyFont="1" applyBorder="1" applyAlignment="1">
      <alignment horizontal="center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M33"/>
  <sheetViews>
    <sheetView workbookViewId="0">
      <selection sqref="A1:M33"/>
    </sheetView>
  </sheetViews>
  <sheetFormatPr defaultRowHeight="15" x14ac:dyDescent="0.25"/>
  <cols>
    <col min="1" max="1" width="23.42578125" customWidth="1"/>
    <col min="13" max="13" width="13.85546875" customWidth="1"/>
  </cols>
  <sheetData>
    <row r="2" spans="1:13" x14ac:dyDescent="0.25">
      <c r="B2" s="1" t="s">
        <v>0</v>
      </c>
      <c r="C2" s="1"/>
      <c r="D2" s="1"/>
    </row>
    <row r="3" spans="1:13" x14ac:dyDescent="0.25">
      <c r="D3" s="2" t="s">
        <v>28</v>
      </c>
    </row>
    <row r="7" spans="1:13" x14ac:dyDescent="0.25">
      <c r="A7" t="s">
        <v>1</v>
      </c>
    </row>
    <row r="9" spans="1:13" ht="15.75" thickBot="1" x14ac:dyDescent="0.3"/>
    <row r="10" spans="1:13" x14ac:dyDescent="0.25">
      <c r="A10" s="3" t="s">
        <v>2</v>
      </c>
      <c r="B10" s="111" t="s">
        <v>3</v>
      </c>
      <c r="C10" s="112"/>
      <c r="D10" s="109" t="s">
        <v>4</v>
      </c>
      <c r="E10" s="113"/>
      <c r="F10" s="109" t="s">
        <v>5</v>
      </c>
      <c r="G10" s="113"/>
      <c r="H10" s="109" t="s">
        <v>6</v>
      </c>
      <c r="I10" s="113"/>
      <c r="J10" s="109" t="s">
        <v>7</v>
      </c>
      <c r="K10" s="113"/>
      <c r="L10" s="109" t="s">
        <v>8</v>
      </c>
      <c r="M10" s="110"/>
    </row>
    <row r="11" spans="1:13" ht="15.75" thickBot="1" x14ac:dyDescent="0.3">
      <c r="A11" s="4"/>
      <c r="B11" s="5"/>
      <c r="C11" s="6"/>
      <c r="D11" s="107" t="s">
        <v>9</v>
      </c>
      <c r="E11" s="108"/>
      <c r="F11" s="107" t="s">
        <v>10</v>
      </c>
      <c r="G11" s="108"/>
      <c r="H11" s="107" t="s">
        <v>11</v>
      </c>
      <c r="I11" s="108"/>
      <c r="J11" s="7"/>
      <c r="K11" s="8"/>
      <c r="L11" s="7"/>
      <c r="M11" s="9"/>
    </row>
    <row r="12" spans="1:13" x14ac:dyDescent="0.25">
      <c r="A12" s="10"/>
      <c r="B12" s="11"/>
      <c r="C12" s="11"/>
      <c r="D12" s="12"/>
      <c r="E12" s="13"/>
      <c r="F12" s="11"/>
      <c r="G12" s="11"/>
      <c r="H12" s="12"/>
      <c r="I12" s="13"/>
      <c r="J12" s="11"/>
      <c r="K12" s="11"/>
      <c r="L12" s="12"/>
      <c r="M12" s="14"/>
    </row>
    <row r="13" spans="1:13" x14ac:dyDescent="0.25">
      <c r="A13" s="15" t="s">
        <v>12</v>
      </c>
      <c r="B13" s="89">
        <v>2</v>
      </c>
      <c r="C13" s="90"/>
      <c r="D13" s="89">
        <f>B13*24</f>
        <v>48</v>
      </c>
      <c r="E13" s="90"/>
      <c r="F13" s="103">
        <f t="shared" ref="F13:F19" si="0">D13-H13</f>
        <v>44</v>
      </c>
      <c r="G13" s="103"/>
      <c r="H13" s="104">
        <v>4</v>
      </c>
      <c r="I13" s="105"/>
      <c r="J13" s="106">
        <f t="shared" ref="J13:J19" si="1">F13/D13</f>
        <v>0.91666666666666663</v>
      </c>
      <c r="K13" s="106"/>
      <c r="L13" s="91">
        <f t="shared" ref="L13:L19" si="2">H13/D13</f>
        <v>8.3333333333333329E-2</v>
      </c>
      <c r="M13" s="93"/>
    </row>
    <row r="14" spans="1:13" x14ac:dyDescent="0.25">
      <c r="A14" s="15" t="s">
        <v>13</v>
      </c>
      <c r="B14" s="89">
        <v>2</v>
      </c>
      <c r="C14" s="90"/>
      <c r="D14" s="89">
        <f>B14*24</f>
        <v>48</v>
      </c>
      <c r="E14" s="90"/>
      <c r="F14" s="103">
        <f t="shared" si="0"/>
        <v>46</v>
      </c>
      <c r="G14" s="103"/>
      <c r="H14" s="104">
        <v>2</v>
      </c>
      <c r="I14" s="105"/>
      <c r="J14" s="106">
        <f t="shared" si="1"/>
        <v>0.95833333333333337</v>
      </c>
      <c r="K14" s="106"/>
      <c r="L14" s="91">
        <f t="shared" si="2"/>
        <v>4.1666666666666664E-2</v>
      </c>
      <c r="M14" s="93"/>
    </row>
    <row r="15" spans="1:13" x14ac:dyDescent="0.25">
      <c r="A15" s="15" t="s">
        <v>14</v>
      </c>
      <c r="B15" s="89">
        <v>1</v>
      </c>
      <c r="C15" s="90"/>
      <c r="D15" s="89">
        <f>B15*24</f>
        <v>24</v>
      </c>
      <c r="E15" s="90"/>
      <c r="F15" s="103">
        <f t="shared" si="0"/>
        <v>22</v>
      </c>
      <c r="G15" s="103"/>
      <c r="H15" s="104">
        <v>2</v>
      </c>
      <c r="I15" s="105"/>
      <c r="J15" s="106">
        <f t="shared" si="1"/>
        <v>0.91666666666666663</v>
      </c>
      <c r="K15" s="106"/>
      <c r="L15" s="91">
        <f t="shared" si="2"/>
        <v>8.3333333333333329E-2</v>
      </c>
      <c r="M15" s="93"/>
    </row>
    <row r="16" spans="1:13" x14ac:dyDescent="0.25">
      <c r="A16" s="15" t="s">
        <v>15</v>
      </c>
      <c r="B16" s="89">
        <v>5</v>
      </c>
      <c r="C16" s="90"/>
      <c r="D16" s="89">
        <f>B16*24</f>
        <v>120</v>
      </c>
      <c r="E16" s="90"/>
      <c r="F16" s="103">
        <f t="shared" si="0"/>
        <v>100</v>
      </c>
      <c r="G16" s="103"/>
      <c r="H16" s="104">
        <v>20</v>
      </c>
      <c r="I16" s="105"/>
      <c r="J16" s="106">
        <f t="shared" si="1"/>
        <v>0.83333333333333337</v>
      </c>
      <c r="K16" s="106"/>
      <c r="L16" s="91">
        <f t="shared" si="2"/>
        <v>0.16666666666666666</v>
      </c>
      <c r="M16" s="93"/>
    </row>
    <row r="17" spans="1:13" x14ac:dyDescent="0.25">
      <c r="A17" s="15" t="s">
        <v>16</v>
      </c>
      <c r="B17" s="89">
        <v>1</v>
      </c>
      <c r="C17" s="90"/>
      <c r="D17" s="89">
        <f>B17*24</f>
        <v>24</v>
      </c>
      <c r="E17" s="90"/>
      <c r="F17" s="103">
        <f>D17-H17</f>
        <v>22</v>
      </c>
      <c r="G17" s="103"/>
      <c r="H17" s="104">
        <v>2</v>
      </c>
      <c r="I17" s="105"/>
      <c r="J17" s="106">
        <f t="shared" si="1"/>
        <v>0.91666666666666663</v>
      </c>
      <c r="K17" s="106"/>
      <c r="L17" s="91">
        <f t="shared" si="2"/>
        <v>8.3333333333333329E-2</v>
      </c>
      <c r="M17" s="93"/>
    </row>
    <row r="18" spans="1:13" x14ac:dyDescent="0.25">
      <c r="A18" s="15" t="s">
        <v>17</v>
      </c>
      <c r="B18" s="89">
        <v>1</v>
      </c>
      <c r="C18" s="90"/>
      <c r="D18" s="101">
        <f>B18*24+3</f>
        <v>27</v>
      </c>
      <c r="E18" s="102"/>
      <c r="F18" s="103">
        <f t="shared" si="0"/>
        <v>21</v>
      </c>
      <c r="G18" s="103"/>
      <c r="H18" s="104">
        <v>6</v>
      </c>
      <c r="I18" s="105"/>
      <c r="J18" s="106">
        <f t="shared" si="1"/>
        <v>0.77777777777777779</v>
      </c>
      <c r="K18" s="106"/>
      <c r="L18" s="91">
        <f t="shared" si="2"/>
        <v>0.22222222222222221</v>
      </c>
      <c r="M18" s="93"/>
    </row>
    <row r="19" spans="1:13" x14ac:dyDescent="0.25">
      <c r="A19" s="16" t="s">
        <v>18</v>
      </c>
      <c r="B19" s="89">
        <v>1</v>
      </c>
      <c r="C19" s="90"/>
      <c r="D19" s="89">
        <f>B19*24</f>
        <v>24</v>
      </c>
      <c r="E19" s="90"/>
      <c r="F19" s="103">
        <f t="shared" si="0"/>
        <v>23</v>
      </c>
      <c r="G19" s="103"/>
      <c r="H19" s="104">
        <v>1</v>
      </c>
      <c r="I19" s="105"/>
      <c r="J19" s="106">
        <f t="shared" si="1"/>
        <v>0.95833333333333337</v>
      </c>
      <c r="K19" s="106"/>
      <c r="L19" s="91">
        <f t="shared" si="2"/>
        <v>4.1666666666666664E-2</v>
      </c>
      <c r="M19" s="93"/>
    </row>
    <row r="20" spans="1:13" ht="15.75" thickBot="1" x14ac:dyDescent="0.3">
      <c r="A20" s="17"/>
      <c r="B20" s="18"/>
      <c r="C20" s="18"/>
      <c r="D20" s="19"/>
      <c r="E20" s="20"/>
      <c r="F20" s="18"/>
      <c r="G20" s="18"/>
      <c r="H20" s="21"/>
      <c r="I20" s="22"/>
      <c r="J20" s="23"/>
      <c r="K20" s="23"/>
      <c r="L20" s="24"/>
      <c r="M20" s="25"/>
    </row>
    <row r="21" spans="1:13" x14ac:dyDescent="0.25">
      <c r="A21" s="10"/>
      <c r="B21" s="94"/>
      <c r="C21" s="95"/>
      <c r="D21" s="94"/>
      <c r="E21" s="95"/>
      <c r="F21" s="94"/>
      <c r="G21" s="95"/>
      <c r="H21" s="96"/>
      <c r="I21" s="97"/>
      <c r="J21" s="98"/>
      <c r="K21" s="99"/>
      <c r="L21" s="98"/>
      <c r="M21" s="100"/>
    </row>
    <row r="22" spans="1:13" x14ac:dyDescent="0.25">
      <c r="A22" s="15" t="s">
        <v>10</v>
      </c>
      <c r="B22" s="89">
        <f>SUM(B13:C21)</f>
        <v>13</v>
      </c>
      <c r="C22" s="90"/>
      <c r="D22" s="89">
        <f>SUM(D13:E21)</f>
        <v>315</v>
      </c>
      <c r="E22" s="90"/>
      <c r="F22" s="89">
        <f>SUM(F13:G21)</f>
        <v>278</v>
      </c>
      <c r="G22" s="90"/>
      <c r="H22" s="89">
        <f>SUM(H13:I21)</f>
        <v>37</v>
      </c>
      <c r="I22" s="90"/>
      <c r="J22" s="91">
        <f>F22/D22</f>
        <v>0.88253968253968251</v>
      </c>
      <c r="K22" s="92"/>
      <c r="L22" s="91">
        <f>H22/D22</f>
        <v>0.11746031746031746</v>
      </c>
      <c r="M22" s="93"/>
    </row>
    <row r="23" spans="1:13" ht="15.75" thickBot="1" x14ac:dyDescent="0.3">
      <c r="A23" s="26"/>
      <c r="B23" s="86"/>
      <c r="C23" s="87"/>
      <c r="D23" s="86"/>
      <c r="E23" s="87"/>
      <c r="F23" s="27"/>
      <c r="G23" s="28"/>
      <c r="H23" s="27"/>
      <c r="I23" s="28"/>
      <c r="J23" s="27"/>
      <c r="K23" s="28"/>
      <c r="L23" s="27"/>
      <c r="M23" s="29"/>
    </row>
    <row r="24" spans="1:13" x14ac:dyDescent="0.25">
      <c r="B24" s="88"/>
      <c r="C24" s="88"/>
      <c r="D24" s="88"/>
      <c r="E24" s="88"/>
    </row>
    <row r="25" spans="1:13" ht="15.75" thickBot="1" x14ac:dyDescent="0.3"/>
    <row r="26" spans="1:13" x14ac:dyDescent="0.25">
      <c r="A26" s="30" t="s">
        <v>19</v>
      </c>
      <c r="B26" s="11"/>
      <c r="C26" s="11"/>
      <c r="D26" s="11"/>
      <c r="E26" s="31">
        <f>H22</f>
        <v>37</v>
      </c>
      <c r="F26" s="32"/>
      <c r="H26" s="30" t="s">
        <v>20</v>
      </c>
      <c r="I26" s="11"/>
      <c r="J26" s="11"/>
      <c r="K26" s="11"/>
      <c r="L26" s="33">
        <f>L22</f>
        <v>0.11746031746031746</v>
      </c>
      <c r="M26" s="34" t="s">
        <v>21</v>
      </c>
    </row>
    <row r="27" spans="1:13" x14ac:dyDescent="0.25">
      <c r="A27" s="35"/>
      <c r="B27" s="36"/>
      <c r="C27" s="36" t="s">
        <v>22</v>
      </c>
      <c r="D27" s="36"/>
      <c r="E27" s="37">
        <v>36</v>
      </c>
      <c r="H27" s="35"/>
      <c r="I27" s="36"/>
      <c r="J27" s="36" t="s">
        <v>22</v>
      </c>
      <c r="K27" s="36"/>
      <c r="L27" s="38">
        <f>E27/D22</f>
        <v>0.11428571428571428</v>
      </c>
      <c r="M27" s="37"/>
    </row>
    <row r="28" spans="1:13" x14ac:dyDescent="0.25">
      <c r="A28" s="35"/>
      <c r="B28" s="36"/>
      <c r="C28" s="36" t="s">
        <v>23</v>
      </c>
      <c r="D28" s="36"/>
      <c r="E28" s="37">
        <v>0</v>
      </c>
      <c r="H28" s="35"/>
      <c r="I28" s="36"/>
      <c r="J28" s="36" t="s">
        <v>23</v>
      </c>
      <c r="K28" s="36"/>
      <c r="L28" s="38">
        <f>E28/D22</f>
        <v>0</v>
      </c>
      <c r="M28" s="37"/>
    </row>
    <row r="29" spans="1:13" ht="15.75" thickBot="1" x14ac:dyDescent="0.3">
      <c r="A29" s="39"/>
      <c r="B29" s="40"/>
      <c r="C29" s="40" t="s">
        <v>24</v>
      </c>
      <c r="D29" s="40"/>
      <c r="E29" s="29">
        <f>E26-(E27+E28)</f>
        <v>1</v>
      </c>
      <c r="H29" s="39"/>
      <c r="I29" s="40"/>
      <c r="J29" s="40" t="s">
        <v>25</v>
      </c>
      <c r="K29" s="40"/>
      <c r="L29" s="41">
        <f>E29/D22</f>
        <v>3.1746031746031746E-3</v>
      </c>
      <c r="M29" s="29"/>
    </row>
    <row r="30" spans="1:13" x14ac:dyDescent="0.25">
      <c r="A30" s="36"/>
      <c r="B30" s="36"/>
      <c r="C30" s="36"/>
      <c r="D30" s="36"/>
      <c r="E30" s="36"/>
      <c r="G30" s="36"/>
      <c r="H30" s="36"/>
      <c r="I30" s="36"/>
      <c r="J30" s="36"/>
      <c r="K30" s="38"/>
      <c r="L30" s="36"/>
    </row>
    <row r="31" spans="1:13" ht="15.75" thickBot="1" x14ac:dyDescent="0.3">
      <c r="G31" s="36"/>
      <c r="H31" s="36"/>
      <c r="I31" s="36"/>
      <c r="J31" s="36"/>
      <c r="K31" s="36"/>
    </row>
    <row r="32" spans="1:13" x14ac:dyDescent="0.25">
      <c r="A32" s="30" t="s">
        <v>26</v>
      </c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4"/>
    </row>
    <row r="33" spans="1:13" ht="15.75" thickBot="1" x14ac:dyDescent="0.3">
      <c r="A33" s="39" t="s">
        <v>27</v>
      </c>
      <c r="B33" s="40"/>
      <c r="C33" s="40"/>
      <c r="D33" s="40"/>
      <c r="E33" s="40"/>
      <c r="F33" s="40"/>
      <c r="G33" s="40"/>
      <c r="H33" s="40"/>
      <c r="I33" s="40"/>
      <c r="J33" s="40"/>
      <c r="K33" s="40"/>
      <c r="L33" s="40"/>
      <c r="M33" s="29"/>
    </row>
  </sheetData>
  <mergeCells count="67">
    <mergeCell ref="B10:C10"/>
    <mergeCell ref="D10:E10"/>
    <mergeCell ref="F10:G10"/>
    <mergeCell ref="H10:I10"/>
    <mergeCell ref="J10:K10"/>
    <mergeCell ref="L13:M13"/>
    <mergeCell ref="D11:E11"/>
    <mergeCell ref="F11:G11"/>
    <mergeCell ref="H11:I11"/>
    <mergeCell ref="L10:M10"/>
    <mergeCell ref="B13:C13"/>
    <mergeCell ref="D13:E13"/>
    <mergeCell ref="F13:G13"/>
    <mergeCell ref="H13:I13"/>
    <mergeCell ref="J13:K13"/>
    <mergeCell ref="L15:M15"/>
    <mergeCell ref="B14:C14"/>
    <mergeCell ref="D14:E14"/>
    <mergeCell ref="F14:G14"/>
    <mergeCell ref="H14:I14"/>
    <mergeCell ref="J14:K14"/>
    <mergeCell ref="L14:M14"/>
    <mergeCell ref="B15:C15"/>
    <mergeCell ref="D15:E15"/>
    <mergeCell ref="F15:G15"/>
    <mergeCell ref="H15:I15"/>
    <mergeCell ref="J15:K15"/>
    <mergeCell ref="L17:M17"/>
    <mergeCell ref="B16:C16"/>
    <mergeCell ref="D16:E16"/>
    <mergeCell ref="F16:G16"/>
    <mergeCell ref="H16:I16"/>
    <mergeCell ref="J16:K16"/>
    <mergeCell ref="L16:M16"/>
    <mergeCell ref="B17:C17"/>
    <mergeCell ref="D17:E17"/>
    <mergeCell ref="F17:G17"/>
    <mergeCell ref="H17:I17"/>
    <mergeCell ref="J17:K17"/>
    <mergeCell ref="L19:M19"/>
    <mergeCell ref="B18:C18"/>
    <mergeCell ref="D18:E18"/>
    <mergeCell ref="F18:G18"/>
    <mergeCell ref="H18:I18"/>
    <mergeCell ref="J18:K18"/>
    <mergeCell ref="L18:M18"/>
    <mergeCell ref="B19:C19"/>
    <mergeCell ref="D19:E19"/>
    <mergeCell ref="F19:G19"/>
    <mergeCell ref="H19:I19"/>
    <mergeCell ref="J19:K19"/>
    <mergeCell ref="F22:G22"/>
    <mergeCell ref="H22:I22"/>
    <mergeCell ref="J22:K22"/>
    <mergeCell ref="L22:M22"/>
    <mergeCell ref="B21:C21"/>
    <mergeCell ref="D21:E21"/>
    <mergeCell ref="F21:G21"/>
    <mergeCell ref="H21:I21"/>
    <mergeCell ref="J21:K21"/>
    <mergeCell ref="L21:M21"/>
    <mergeCell ref="B23:C23"/>
    <mergeCell ref="D23:E23"/>
    <mergeCell ref="B24:C24"/>
    <mergeCell ref="D24:E24"/>
    <mergeCell ref="B22:C22"/>
    <mergeCell ref="D22:E22"/>
  </mergeCells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22E0D0-61CB-45FE-B936-1F50D8EBAA09}">
  <dimension ref="A2:M33"/>
  <sheetViews>
    <sheetView workbookViewId="0">
      <selection activeCell="E29" sqref="E29"/>
    </sheetView>
  </sheetViews>
  <sheetFormatPr defaultRowHeight="15" x14ac:dyDescent="0.25"/>
  <cols>
    <col min="1" max="1" width="20" customWidth="1"/>
    <col min="4" max="4" width="11.5703125" customWidth="1"/>
    <col min="5" max="5" width="6.28515625" customWidth="1"/>
    <col min="13" max="13" width="16" customWidth="1"/>
  </cols>
  <sheetData>
    <row r="2" spans="1:13" x14ac:dyDescent="0.25">
      <c r="B2" s="1" t="s">
        <v>0</v>
      </c>
      <c r="C2" s="1"/>
      <c r="D2" s="1"/>
    </row>
    <row r="3" spans="1:13" x14ac:dyDescent="0.25">
      <c r="D3" s="2" t="s">
        <v>29</v>
      </c>
    </row>
    <row r="7" spans="1:13" x14ac:dyDescent="0.25">
      <c r="A7" t="s">
        <v>1</v>
      </c>
    </row>
    <row r="9" spans="1:13" ht="15.75" thickBot="1" x14ac:dyDescent="0.3"/>
    <row r="10" spans="1:13" x14ac:dyDescent="0.25">
      <c r="A10" s="3" t="s">
        <v>2</v>
      </c>
      <c r="B10" s="111" t="s">
        <v>3</v>
      </c>
      <c r="C10" s="112"/>
      <c r="D10" s="109" t="s">
        <v>4</v>
      </c>
      <c r="E10" s="113"/>
      <c r="F10" s="109" t="s">
        <v>5</v>
      </c>
      <c r="G10" s="113"/>
      <c r="H10" s="109" t="s">
        <v>6</v>
      </c>
      <c r="I10" s="113"/>
      <c r="J10" s="109" t="s">
        <v>7</v>
      </c>
      <c r="K10" s="113"/>
      <c r="L10" s="109" t="s">
        <v>8</v>
      </c>
      <c r="M10" s="110"/>
    </row>
    <row r="11" spans="1:13" ht="15.75" thickBot="1" x14ac:dyDescent="0.3">
      <c r="A11" s="4"/>
      <c r="B11" s="5"/>
      <c r="C11" s="6"/>
      <c r="D11" s="107" t="s">
        <v>9</v>
      </c>
      <c r="E11" s="108"/>
      <c r="F11" s="107" t="s">
        <v>10</v>
      </c>
      <c r="G11" s="108"/>
      <c r="H11" s="107" t="s">
        <v>11</v>
      </c>
      <c r="I11" s="108"/>
      <c r="J11" s="42"/>
      <c r="K11" s="43"/>
      <c r="L11" s="42"/>
      <c r="M11" s="9"/>
    </row>
    <row r="12" spans="1:13" x14ac:dyDescent="0.25">
      <c r="A12" s="10"/>
      <c r="B12" s="11"/>
      <c r="C12" s="11"/>
      <c r="D12" s="12"/>
      <c r="E12" s="13"/>
      <c r="F12" s="11"/>
      <c r="G12" s="11"/>
      <c r="H12" s="12"/>
      <c r="I12" s="13"/>
      <c r="J12" s="11"/>
      <c r="K12" s="11"/>
      <c r="L12" s="12"/>
      <c r="M12" s="14"/>
    </row>
    <row r="13" spans="1:13" x14ac:dyDescent="0.25">
      <c r="A13" s="15" t="s">
        <v>12</v>
      </c>
      <c r="B13" s="89">
        <v>3</v>
      </c>
      <c r="C13" s="90"/>
      <c r="D13" s="89">
        <f>B13*24</f>
        <v>72</v>
      </c>
      <c r="E13" s="90"/>
      <c r="F13" s="103">
        <f t="shared" ref="F13:F19" si="0">D13-H13</f>
        <v>67</v>
      </c>
      <c r="G13" s="103"/>
      <c r="H13" s="104">
        <v>5</v>
      </c>
      <c r="I13" s="105"/>
      <c r="J13" s="106">
        <f t="shared" ref="J13:J19" si="1">F13/D13</f>
        <v>0.93055555555555558</v>
      </c>
      <c r="K13" s="106"/>
      <c r="L13" s="91">
        <f t="shared" ref="L13:L19" si="2">H13/D13</f>
        <v>6.9444444444444448E-2</v>
      </c>
      <c r="M13" s="93"/>
    </row>
    <row r="14" spans="1:13" x14ac:dyDescent="0.25">
      <c r="A14" s="15" t="s">
        <v>13</v>
      </c>
      <c r="B14" s="89">
        <v>2</v>
      </c>
      <c r="C14" s="90"/>
      <c r="D14" s="89">
        <f>B14*24</f>
        <v>48</v>
      </c>
      <c r="E14" s="90"/>
      <c r="F14" s="103">
        <f t="shared" si="0"/>
        <v>46</v>
      </c>
      <c r="G14" s="103"/>
      <c r="H14" s="104">
        <v>2</v>
      </c>
      <c r="I14" s="105"/>
      <c r="J14" s="106">
        <f t="shared" si="1"/>
        <v>0.95833333333333337</v>
      </c>
      <c r="K14" s="106"/>
      <c r="L14" s="91">
        <f t="shared" si="2"/>
        <v>4.1666666666666664E-2</v>
      </c>
      <c r="M14" s="93"/>
    </row>
    <row r="15" spans="1:13" x14ac:dyDescent="0.25">
      <c r="A15" s="15" t="s">
        <v>14</v>
      </c>
      <c r="B15" s="89">
        <v>1</v>
      </c>
      <c r="C15" s="90"/>
      <c r="D15" s="89">
        <f>B15*24</f>
        <v>24</v>
      </c>
      <c r="E15" s="90"/>
      <c r="F15" s="103">
        <f t="shared" si="0"/>
        <v>24</v>
      </c>
      <c r="G15" s="103"/>
      <c r="H15" s="104">
        <v>0</v>
      </c>
      <c r="I15" s="105"/>
      <c r="J15" s="106">
        <f t="shared" si="1"/>
        <v>1</v>
      </c>
      <c r="K15" s="106"/>
      <c r="L15" s="91">
        <f t="shared" si="2"/>
        <v>0</v>
      </c>
      <c r="M15" s="93"/>
    </row>
    <row r="16" spans="1:13" x14ac:dyDescent="0.25">
      <c r="A16" s="15" t="s">
        <v>15</v>
      </c>
      <c r="B16" s="89">
        <v>5</v>
      </c>
      <c r="C16" s="90"/>
      <c r="D16" s="89">
        <f>B16*24</f>
        <v>120</v>
      </c>
      <c r="E16" s="90"/>
      <c r="F16" s="103">
        <f t="shared" si="0"/>
        <v>110</v>
      </c>
      <c r="G16" s="103"/>
      <c r="H16" s="104">
        <v>10</v>
      </c>
      <c r="I16" s="105"/>
      <c r="J16" s="106">
        <f t="shared" si="1"/>
        <v>0.91666666666666663</v>
      </c>
      <c r="K16" s="106"/>
      <c r="L16" s="91">
        <f t="shared" si="2"/>
        <v>8.3333333333333329E-2</v>
      </c>
      <c r="M16" s="93"/>
    </row>
    <row r="17" spans="1:13" x14ac:dyDescent="0.25">
      <c r="A17" s="15" t="s">
        <v>16</v>
      </c>
      <c r="B17" s="89">
        <v>1</v>
      </c>
      <c r="C17" s="90"/>
      <c r="D17" s="89">
        <f>B17*24</f>
        <v>24</v>
      </c>
      <c r="E17" s="90"/>
      <c r="F17" s="103">
        <f>D17-H17</f>
        <v>23</v>
      </c>
      <c r="G17" s="103"/>
      <c r="H17" s="104">
        <v>1</v>
      </c>
      <c r="I17" s="105"/>
      <c r="J17" s="106">
        <f t="shared" si="1"/>
        <v>0.95833333333333337</v>
      </c>
      <c r="K17" s="106"/>
      <c r="L17" s="91">
        <f t="shared" si="2"/>
        <v>4.1666666666666664E-2</v>
      </c>
      <c r="M17" s="93"/>
    </row>
    <row r="18" spans="1:13" x14ac:dyDescent="0.25">
      <c r="A18" s="15" t="s">
        <v>17</v>
      </c>
      <c r="B18" s="89">
        <v>1</v>
      </c>
      <c r="C18" s="90"/>
      <c r="D18" s="101">
        <f>B18*24+3</f>
        <v>27</v>
      </c>
      <c r="E18" s="102"/>
      <c r="F18" s="103">
        <f t="shared" si="0"/>
        <v>27</v>
      </c>
      <c r="G18" s="103"/>
      <c r="H18" s="104">
        <v>0</v>
      </c>
      <c r="I18" s="105"/>
      <c r="J18" s="106">
        <f t="shared" si="1"/>
        <v>1</v>
      </c>
      <c r="K18" s="106"/>
      <c r="L18" s="91">
        <f t="shared" si="2"/>
        <v>0</v>
      </c>
      <c r="M18" s="93"/>
    </row>
    <row r="19" spans="1:13" x14ac:dyDescent="0.25">
      <c r="A19" s="16" t="s">
        <v>18</v>
      </c>
      <c r="B19" s="89">
        <v>1</v>
      </c>
      <c r="C19" s="90"/>
      <c r="D19" s="89">
        <f>B19*24</f>
        <v>24</v>
      </c>
      <c r="E19" s="90"/>
      <c r="F19" s="103">
        <f t="shared" si="0"/>
        <v>18</v>
      </c>
      <c r="G19" s="103"/>
      <c r="H19" s="104">
        <v>6</v>
      </c>
      <c r="I19" s="105"/>
      <c r="J19" s="106">
        <f t="shared" si="1"/>
        <v>0.75</v>
      </c>
      <c r="K19" s="106"/>
      <c r="L19" s="91">
        <f t="shared" si="2"/>
        <v>0.25</v>
      </c>
      <c r="M19" s="93"/>
    </row>
    <row r="20" spans="1:13" ht="15.75" thickBot="1" x14ac:dyDescent="0.3">
      <c r="A20" s="17"/>
      <c r="B20" s="18"/>
      <c r="C20" s="18"/>
      <c r="D20" s="44"/>
      <c r="E20" s="45"/>
      <c r="F20" s="18"/>
      <c r="G20" s="18"/>
      <c r="H20" s="21"/>
      <c r="I20" s="22"/>
      <c r="J20" s="23"/>
      <c r="K20" s="23"/>
      <c r="L20" s="24"/>
      <c r="M20" s="25"/>
    </row>
    <row r="21" spans="1:13" x14ac:dyDescent="0.25">
      <c r="A21" s="10"/>
      <c r="B21" s="94"/>
      <c r="C21" s="95"/>
      <c r="D21" s="94"/>
      <c r="E21" s="95"/>
      <c r="F21" s="94"/>
      <c r="G21" s="95"/>
      <c r="H21" s="96"/>
      <c r="I21" s="97"/>
      <c r="J21" s="98"/>
      <c r="K21" s="99"/>
      <c r="L21" s="98"/>
      <c r="M21" s="100"/>
    </row>
    <row r="22" spans="1:13" x14ac:dyDescent="0.25">
      <c r="A22" s="15" t="s">
        <v>10</v>
      </c>
      <c r="B22" s="89">
        <f>SUM(B13:C21)</f>
        <v>14</v>
      </c>
      <c r="C22" s="90"/>
      <c r="D22" s="89">
        <f>SUM(D13:E21)</f>
        <v>339</v>
      </c>
      <c r="E22" s="90"/>
      <c r="F22" s="89">
        <f>SUM(F13:G21)</f>
        <v>315</v>
      </c>
      <c r="G22" s="90"/>
      <c r="H22" s="89">
        <f>SUM(H13:I21)</f>
        <v>24</v>
      </c>
      <c r="I22" s="90"/>
      <c r="J22" s="91">
        <f>F22/D22</f>
        <v>0.92920353982300885</v>
      </c>
      <c r="K22" s="92"/>
      <c r="L22" s="91">
        <f>H22/D22</f>
        <v>7.0796460176991149E-2</v>
      </c>
      <c r="M22" s="93"/>
    </row>
    <row r="23" spans="1:13" ht="15.75" thickBot="1" x14ac:dyDescent="0.3">
      <c r="A23" s="26"/>
      <c r="B23" s="86"/>
      <c r="C23" s="87"/>
      <c r="D23" s="86"/>
      <c r="E23" s="87"/>
      <c r="F23" s="27"/>
      <c r="G23" s="28"/>
      <c r="H23" s="27"/>
      <c r="I23" s="28"/>
      <c r="J23" s="27"/>
      <c r="K23" s="28"/>
      <c r="L23" s="27"/>
      <c r="M23" s="29"/>
    </row>
    <row r="24" spans="1:13" x14ac:dyDescent="0.25">
      <c r="B24" s="88"/>
      <c r="C24" s="88"/>
      <c r="D24" s="88"/>
      <c r="E24" s="88"/>
    </row>
    <row r="25" spans="1:13" ht="15.75" thickBot="1" x14ac:dyDescent="0.3"/>
    <row r="26" spans="1:13" x14ac:dyDescent="0.25">
      <c r="A26" s="30" t="s">
        <v>19</v>
      </c>
      <c r="B26" s="11"/>
      <c r="C26" s="11"/>
      <c r="D26" s="11"/>
      <c r="E26" s="31">
        <f>H22</f>
        <v>24</v>
      </c>
      <c r="F26" s="32"/>
      <c r="H26" s="30" t="s">
        <v>20</v>
      </c>
      <c r="I26" s="11"/>
      <c r="J26" s="11"/>
      <c r="K26" s="11"/>
      <c r="L26" s="33">
        <f>L22</f>
        <v>7.0796460176991149E-2</v>
      </c>
      <c r="M26" s="34" t="s">
        <v>21</v>
      </c>
    </row>
    <row r="27" spans="1:13" x14ac:dyDescent="0.25">
      <c r="A27" s="35"/>
      <c r="B27" s="36"/>
      <c r="C27" s="36" t="s">
        <v>22</v>
      </c>
      <c r="D27" s="36"/>
      <c r="E27" s="37">
        <v>14</v>
      </c>
      <c r="H27" s="35"/>
      <c r="I27" s="36"/>
      <c r="J27" s="36" t="s">
        <v>22</v>
      </c>
      <c r="K27" s="36"/>
      <c r="L27" s="38">
        <f>E27/D22</f>
        <v>4.1297935103244837E-2</v>
      </c>
      <c r="M27" s="37"/>
    </row>
    <row r="28" spans="1:13" x14ac:dyDescent="0.25">
      <c r="A28" s="35"/>
      <c r="B28" s="36"/>
      <c r="C28" s="36" t="s">
        <v>23</v>
      </c>
      <c r="D28" s="36"/>
      <c r="E28" s="37">
        <v>5</v>
      </c>
      <c r="H28" s="35"/>
      <c r="I28" s="36"/>
      <c r="J28" s="36" t="s">
        <v>23</v>
      </c>
      <c r="K28" s="36"/>
      <c r="L28" s="38">
        <f>E28/D22</f>
        <v>1.4749262536873156E-2</v>
      </c>
      <c r="M28" s="37"/>
    </row>
    <row r="29" spans="1:13" ht="15.75" thickBot="1" x14ac:dyDescent="0.3">
      <c r="A29" s="39"/>
      <c r="B29" s="40"/>
      <c r="C29" s="40" t="s">
        <v>24</v>
      </c>
      <c r="D29" s="40"/>
      <c r="E29" s="29">
        <f>E26-(E27+E28)</f>
        <v>5</v>
      </c>
      <c r="H29" s="39"/>
      <c r="I29" s="40"/>
      <c r="J29" s="40" t="s">
        <v>25</v>
      </c>
      <c r="K29" s="40"/>
      <c r="L29" s="41">
        <f>E29/D22</f>
        <v>1.4749262536873156E-2</v>
      </c>
      <c r="M29" s="29"/>
    </row>
    <row r="30" spans="1:13" x14ac:dyDescent="0.25">
      <c r="A30" s="36"/>
      <c r="B30" s="36"/>
      <c r="C30" s="36"/>
      <c r="D30" s="36"/>
      <c r="E30" s="36"/>
      <c r="G30" s="36"/>
      <c r="H30" s="36"/>
      <c r="I30" s="36"/>
      <c r="J30" s="36"/>
      <c r="K30" s="38"/>
      <c r="L30" s="36"/>
    </row>
    <row r="31" spans="1:13" ht="15.75" thickBot="1" x14ac:dyDescent="0.3">
      <c r="G31" s="36"/>
      <c r="H31" s="36"/>
      <c r="I31" s="36"/>
      <c r="J31" s="36"/>
      <c r="K31" s="36"/>
    </row>
    <row r="32" spans="1:13" x14ac:dyDescent="0.25">
      <c r="A32" s="30" t="s">
        <v>26</v>
      </c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4"/>
    </row>
    <row r="33" spans="1:13" ht="15.75" thickBot="1" x14ac:dyDescent="0.3">
      <c r="A33" s="39" t="s">
        <v>27</v>
      </c>
      <c r="B33" s="40"/>
      <c r="C33" s="40"/>
      <c r="D33" s="40"/>
      <c r="E33" s="40"/>
      <c r="F33" s="40"/>
      <c r="G33" s="40"/>
      <c r="H33" s="40"/>
      <c r="I33" s="40"/>
      <c r="J33" s="40"/>
      <c r="K33" s="40"/>
      <c r="L33" s="40"/>
      <c r="M33" s="29"/>
    </row>
  </sheetData>
  <mergeCells count="67">
    <mergeCell ref="B23:C23"/>
    <mergeCell ref="D23:E23"/>
    <mergeCell ref="B24:C24"/>
    <mergeCell ref="D24:E24"/>
    <mergeCell ref="B22:C22"/>
    <mergeCell ref="D22:E22"/>
    <mergeCell ref="F22:G22"/>
    <mergeCell ref="H22:I22"/>
    <mergeCell ref="J22:K22"/>
    <mergeCell ref="L22:M22"/>
    <mergeCell ref="B21:C21"/>
    <mergeCell ref="D21:E21"/>
    <mergeCell ref="F21:G21"/>
    <mergeCell ref="H21:I21"/>
    <mergeCell ref="J21:K21"/>
    <mergeCell ref="L21:M21"/>
    <mergeCell ref="L19:M19"/>
    <mergeCell ref="B18:C18"/>
    <mergeCell ref="D18:E18"/>
    <mergeCell ref="F18:G18"/>
    <mergeCell ref="H18:I18"/>
    <mergeCell ref="J18:K18"/>
    <mergeCell ref="L18:M18"/>
    <mergeCell ref="B19:C19"/>
    <mergeCell ref="D19:E19"/>
    <mergeCell ref="F19:G19"/>
    <mergeCell ref="H19:I19"/>
    <mergeCell ref="J19:K19"/>
    <mergeCell ref="L17:M17"/>
    <mergeCell ref="B16:C16"/>
    <mergeCell ref="D16:E16"/>
    <mergeCell ref="F16:G16"/>
    <mergeCell ref="H16:I16"/>
    <mergeCell ref="J16:K16"/>
    <mergeCell ref="L16:M16"/>
    <mergeCell ref="B17:C17"/>
    <mergeCell ref="D17:E17"/>
    <mergeCell ref="F17:G17"/>
    <mergeCell ref="H17:I17"/>
    <mergeCell ref="J17:K17"/>
    <mergeCell ref="L15:M15"/>
    <mergeCell ref="J13:K13"/>
    <mergeCell ref="L13:M13"/>
    <mergeCell ref="B14:C14"/>
    <mergeCell ref="D14:E14"/>
    <mergeCell ref="F14:G14"/>
    <mergeCell ref="H14:I14"/>
    <mergeCell ref="J14:K14"/>
    <mergeCell ref="L14:M14"/>
    <mergeCell ref="B15:C15"/>
    <mergeCell ref="D15:E15"/>
    <mergeCell ref="F15:G15"/>
    <mergeCell ref="H15:I15"/>
    <mergeCell ref="J15:K15"/>
    <mergeCell ref="D11:E11"/>
    <mergeCell ref="F11:G11"/>
    <mergeCell ref="H11:I11"/>
    <mergeCell ref="B13:C13"/>
    <mergeCell ref="D13:E13"/>
    <mergeCell ref="F13:G13"/>
    <mergeCell ref="H13:I13"/>
    <mergeCell ref="L10:M10"/>
    <mergeCell ref="B10:C10"/>
    <mergeCell ref="D10:E10"/>
    <mergeCell ref="F10:G10"/>
    <mergeCell ref="H10:I10"/>
    <mergeCell ref="J10:K10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576286-91EF-4B9B-A4D9-273BBEE8545D}">
  <dimension ref="A2:M33"/>
  <sheetViews>
    <sheetView workbookViewId="0">
      <selection sqref="A1:M33"/>
    </sheetView>
  </sheetViews>
  <sheetFormatPr defaultRowHeight="15" x14ac:dyDescent="0.25"/>
  <cols>
    <col min="1" max="1" width="20" customWidth="1"/>
    <col min="4" max="4" width="11.5703125" customWidth="1"/>
    <col min="5" max="5" width="6.28515625" customWidth="1"/>
    <col min="13" max="13" width="16" customWidth="1"/>
  </cols>
  <sheetData>
    <row r="2" spans="1:13" x14ac:dyDescent="0.25">
      <c r="B2" s="1" t="s">
        <v>0</v>
      </c>
      <c r="C2" s="1"/>
      <c r="D2" s="1"/>
    </row>
    <row r="3" spans="1:13" x14ac:dyDescent="0.25">
      <c r="D3" s="2" t="s">
        <v>30</v>
      </c>
    </row>
    <row r="7" spans="1:13" x14ac:dyDescent="0.25">
      <c r="A7" t="s">
        <v>1</v>
      </c>
    </row>
    <row r="9" spans="1:13" ht="15.75" thickBot="1" x14ac:dyDescent="0.3"/>
    <row r="10" spans="1:13" x14ac:dyDescent="0.25">
      <c r="A10" s="3" t="s">
        <v>2</v>
      </c>
      <c r="B10" s="111" t="s">
        <v>3</v>
      </c>
      <c r="C10" s="112"/>
      <c r="D10" s="109" t="s">
        <v>4</v>
      </c>
      <c r="E10" s="113"/>
      <c r="F10" s="109" t="s">
        <v>5</v>
      </c>
      <c r="G10" s="113"/>
      <c r="H10" s="109" t="s">
        <v>6</v>
      </c>
      <c r="I10" s="113"/>
      <c r="J10" s="109" t="s">
        <v>7</v>
      </c>
      <c r="K10" s="113"/>
      <c r="L10" s="109" t="s">
        <v>8</v>
      </c>
      <c r="M10" s="110"/>
    </row>
    <row r="11" spans="1:13" ht="15.75" thickBot="1" x14ac:dyDescent="0.3">
      <c r="A11" s="4"/>
      <c r="B11" s="5"/>
      <c r="C11" s="6"/>
      <c r="D11" s="107" t="s">
        <v>9</v>
      </c>
      <c r="E11" s="108"/>
      <c r="F11" s="107" t="s">
        <v>10</v>
      </c>
      <c r="G11" s="108"/>
      <c r="H11" s="107" t="s">
        <v>11</v>
      </c>
      <c r="I11" s="108"/>
      <c r="J11" s="46"/>
      <c r="K11" s="47"/>
      <c r="L11" s="46"/>
      <c r="M11" s="9"/>
    </row>
    <row r="12" spans="1:13" x14ac:dyDescent="0.25">
      <c r="A12" s="10"/>
      <c r="B12" s="11"/>
      <c r="C12" s="11"/>
      <c r="D12" s="12"/>
      <c r="E12" s="13"/>
      <c r="F12" s="11"/>
      <c r="G12" s="11"/>
      <c r="H12" s="12"/>
      <c r="I12" s="13"/>
      <c r="J12" s="11"/>
      <c r="K12" s="11"/>
      <c r="L12" s="12"/>
      <c r="M12" s="14"/>
    </row>
    <row r="13" spans="1:13" x14ac:dyDescent="0.25">
      <c r="A13" s="15" t="s">
        <v>12</v>
      </c>
      <c r="B13" s="89">
        <v>3</v>
      </c>
      <c r="C13" s="90"/>
      <c r="D13" s="89">
        <f>B13*27</f>
        <v>81</v>
      </c>
      <c r="E13" s="90"/>
      <c r="F13" s="103">
        <f t="shared" ref="F13:F19" si="0">D13-H13</f>
        <v>81</v>
      </c>
      <c r="G13" s="103"/>
      <c r="H13" s="104">
        <v>0</v>
      </c>
      <c r="I13" s="105"/>
      <c r="J13" s="106">
        <f t="shared" ref="J13:J19" si="1">F13/D13</f>
        <v>1</v>
      </c>
      <c r="K13" s="106"/>
      <c r="L13" s="91">
        <f t="shared" ref="L13:L19" si="2">H13/D13</f>
        <v>0</v>
      </c>
      <c r="M13" s="93"/>
    </row>
    <row r="14" spans="1:13" x14ac:dyDescent="0.25">
      <c r="A14" s="15" t="s">
        <v>13</v>
      </c>
      <c r="B14" s="89">
        <v>3</v>
      </c>
      <c r="C14" s="90"/>
      <c r="D14" s="89">
        <f>B14*27</f>
        <v>81</v>
      </c>
      <c r="E14" s="90"/>
      <c r="F14" s="103">
        <f t="shared" si="0"/>
        <v>81</v>
      </c>
      <c r="G14" s="103"/>
      <c r="H14" s="104">
        <v>0</v>
      </c>
      <c r="I14" s="105"/>
      <c r="J14" s="106">
        <f t="shared" si="1"/>
        <v>1</v>
      </c>
      <c r="K14" s="106"/>
      <c r="L14" s="91">
        <f t="shared" si="2"/>
        <v>0</v>
      </c>
      <c r="M14" s="93"/>
    </row>
    <row r="15" spans="1:13" x14ac:dyDescent="0.25">
      <c r="A15" s="15" t="s">
        <v>14</v>
      </c>
      <c r="B15" s="89">
        <v>1</v>
      </c>
      <c r="C15" s="90"/>
      <c r="D15" s="89">
        <f>B15*27</f>
        <v>27</v>
      </c>
      <c r="E15" s="90"/>
      <c r="F15" s="103">
        <f t="shared" si="0"/>
        <v>27</v>
      </c>
      <c r="G15" s="103"/>
      <c r="H15" s="104">
        <v>0</v>
      </c>
      <c r="I15" s="105"/>
      <c r="J15" s="106">
        <f t="shared" si="1"/>
        <v>1</v>
      </c>
      <c r="K15" s="106"/>
      <c r="L15" s="91">
        <f t="shared" si="2"/>
        <v>0</v>
      </c>
      <c r="M15" s="93"/>
    </row>
    <row r="16" spans="1:13" x14ac:dyDescent="0.25">
      <c r="A16" s="15" t="s">
        <v>15</v>
      </c>
      <c r="B16" s="89">
        <v>5</v>
      </c>
      <c r="C16" s="90"/>
      <c r="D16" s="89">
        <f>B16*27</f>
        <v>135</v>
      </c>
      <c r="E16" s="90"/>
      <c r="F16" s="103">
        <f t="shared" si="0"/>
        <v>103</v>
      </c>
      <c r="G16" s="103"/>
      <c r="H16" s="104">
        <v>32</v>
      </c>
      <c r="I16" s="105"/>
      <c r="J16" s="106">
        <f t="shared" si="1"/>
        <v>0.76296296296296295</v>
      </c>
      <c r="K16" s="106"/>
      <c r="L16" s="91">
        <f t="shared" si="2"/>
        <v>0.23703703703703705</v>
      </c>
      <c r="M16" s="93"/>
    </row>
    <row r="17" spans="1:13" x14ac:dyDescent="0.25">
      <c r="A17" s="15" t="s">
        <v>16</v>
      </c>
      <c r="B17" s="89">
        <v>1</v>
      </c>
      <c r="C17" s="90"/>
      <c r="D17" s="89">
        <f>B17*27</f>
        <v>27</v>
      </c>
      <c r="E17" s="90"/>
      <c r="F17" s="103">
        <f>D17-H17</f>
        <v>26</v>
      </c>
      <c r="G17" s="103"/>
      <c r="H17" s="104">
        <v>1</v>
      </c>
      <c r="I17" s="105"/>
      <c r="J17" s="106">
        <f t="shared" si="1"/>
        <v>0.96296296296296291</v>
      </c>
      <c r="K17" s="106"/>
      <c r="L17" s="91">
        <f t="shared" si="2"/>
        <v>3.7037037037037035E-2</v>
      </c>
      <c r="M17" s="93"/>
    </row>
    <row r="18" spans="1:13" x14ac:dyDescent="0.25">
      <c r="A18" s="15" t="s">
        <v>17</v>
      </c>
      <c r="B18" s="89">
        <v>1</v>
      </c>
      <c r="C18" s="90"/>
      <c r="D18" s="101">
        <f>B18*27+3</f>
        <v>30</v>
      </c>
      <c r="E18" s="102"/>
      <c r="F18" s="103">
        <f t="shared" si="0"/>
        <v>28</v>
      </c>
      <c r="G18" s="103"/>
      <c r="H18" s="104">
        <v>2</v>
      </c>
      <c r="I18" s="105"/>
      <c r="J18" s="106">
        <f t="shared" si="1"/>
        <v>0.93333333333333335</v>
      </c>
      <c r="K18" s="106"/>
      <c r="L18" s="91">
        <f t="shared" si="2"/>
        <v>6.6666666666666666E-2</v>
      </c>
      <c r="M18" s="93"/>
    </row>
    <row r="19" spans="1:13" x14ac:dyDescent="0.25">
      <c r="A19" s="16" t="s">
        <v>18</v>
      </c>
      <c r="B19" s="89">
        <v>1</v>
      </c>
      <c r="C19" s="90"/>
      <c r="D19" s="89">
        <f>B19*27</f>
        <v>27</v>
      </c>
      <c r="E19" s="90"/>
      <c r="F19" s="103">
        <f t="shared" si="0"/>
        <v>27</v>
      </c>
      <c r="G19" s="103"/>
      <c r="H19" s="104">
        <v>0</v>
      </c>
      <c r="I19" s="105"/>
      <c r="J19" s="106">
        <f t="shared" si="1"/>
        <v>1</v>
      </c>
      <c r="K19" s="106"/>
      <c r="L19" s="91">
        <f t="shared" si="2"/>
        <v>0</v>
      </c>
      <c r="M19" s="93"/>
    </row>
    <row r="20" spans="1:13" ht="15.75" thickBot="1" x14ac:dyDescent="0.3">
      <c r="A20" s="17"/>
      <c r="B20" s="18"/>
      <c r="C20" s="18"/>
      <c r="D20" s="48"/>
      <c r="E20" s="49"/>
      <c r="F20" s="18"/>
      <c r="G20" s="18"/>
      <c r="H20" s="21"/>
      <c r="I20" s="22"/>
      <c r="J20" s="23"/>
      <c r="K20" s="23"/>
      <c r="L20" s="24"/>
      <c r="M20" s="25"/>
    </row>
    <row r="21" spans="1:13" x14ac:dyDescent="0.25">
      <c r="A21" s="10"/>
      <c r="B21" s="94"/>
      <c r="C21" s="95"/>
      <c r="D21" s="94"/>
      <c r="E21" s="95"/>
      <c r="F21" s="94"/>
      <c r="G21" s="95"/>
      <c r="H21" s="96"/>
      <c r="I21" s="97"/>
      <c r="J21" s="98"/>
      <c r="K21" s="99"/>
      <c r="L21" s="98"/>
      <c r="M21" s="100"/>
    </row>
    <row r="22" spans="1:13" x14ac:dyDescent="0.25">
      <c r="A22" s="15" t="s">
        <v>10</v>
      </c>
      <c r="B22" s="89">
        <f>SUM(B13:C21)</f>
        <v>15</v>
      </c>
      <c r="C22" s="90"/>
      <c r="D22" s="89">
        <f>SUM(D13:E21)</f>
        <v>408</v>
      </c>
      <c r="E22" s="90"/>
      <c r="F22" s="89">
        <f>SUM(F13:G21)</f>
        <v>373</v>
      </c>
      <c r="G22" s="90"/>
      <c r="H22" s="89">
        <f>SUM(H13:I21)</f>
        <v>35</v>
      </c>
      <c r="I22" s="90"/>
      <c r="J22" s="91">
        <f>F22/D22</f>
        <v>0.91421568627450978</v>
      </c>
      <c r="K22" s="92"/>
      <c r="L22" s="91">
        <f>H22/D22</f>
        <v>8.5784313725490197E-2</v>
      </c>
      <c r="M22" s="93"/>
    </row>
    <row r="23" spans="1:13" ht="15.75" thickBot="1" x14ac:dyDescent="0.3">
      <c r="A23" s="26"/>
      <c r="B23" s="86"/>
      <c r="C23" s="87"/>
      <c r="D23" s="86"/>
      <c r="E23" s="87"/>
      <c r="F23" s="27"/>
      <c r="G23" s="28"/>
      <c r="H23" s="27"/>
      <c r="I23" s="28"/>
      <c r="J23" s="27"/>
      <c r="K23" s="28"/>
      <c r="L23" s="27"/>
      <c r="M23" s="29"/>
    </row>
    <row r="24" spans="1:13" x14ac:dyDescent="0.25">
      <c r="B24" s="88"/>
      <c r="C24" s="88"/>
      <c r="D24" s="88"/>
      <c r="E24" s="88"/>
    </row>
    <row r="25" spans="1:13" ht="15.75" thickBot="1" x14ac:dyDescent="0.3"/>
    <row r="26" spans="1:13" x14ac:dyDescent="0.25">
      <c r="A26" s="30" t="s">
        <v>19</v>
      </c>
      <c r="B26" s="11"/>
      <c r="C26" s="11"/>
      <c r="D26" s="11"/>
      <c r="E26" s="31">
        <f>H22</f>
        <v>35</v>
      </c>
      <c r="F26" s="32"/>
      <c r="H26" s="30" t="s">
        <v>20</v>
      </c>
      <c r="I26" s="11"/>
      <c r="J26" s="11"/>
      <c r="K26" s="11"/>
      <c r="L26" s="33">
        <f>L22</f>
        <v>8.5784313725490197E-2</v>
      </c>
      <c r="M26" s="34" t="s">
        <v>21</v>
      </c>
    </row>
    <row r="27" spans="1:13" x14ac:dyDescent="0.25">
      <c r="A27" s="35"/>
      <c r="B27" s="36"/>
      <c r="C27" s="36" t="s">
        <v>22</v>
      </c>
      <c r="D27" s="36"/>
      <c r="E27" s="37">
        <v>4</v>
      </c>
      <c r="H27" s="35"/>
      <c r="I27" s="36"/>
      <c r="J27" s="36" t="s">
        <v>22</v>
      </c>
      <c r="K27" s="36"/>
      <c r="L27" s="38">
        <f>E27/D22</f>
        <v>9.8039215686274508E-3</v>
      </c>
      <c r="M27" s="37"/>
    </row>
    <row r="28" spans="1:13" x14ac:dyDescent="0.25">
      <c r="A28" s="35"/>
      <c r="B28" s="36"/>
      <c r="C28" s="36" t="s">
        <v>23</v>
      </c>
      <c r="D28" s="36"/>
      <c r="E28" s="37">
        <v>28</v>
      </c>
      <c r="H28" s="35"/>
      <c r="I28" s="36"/>
      <c r="J28" s="36" t="s">
        <v>23</v>
      </c>
      <c r="K28" s="36"/>
      <c r="L28" s="38">
        <f>E28/D22</f>
        <v>6.8627450980392163E-2</v>
      </c>
      <c r="M28" s="37"/>
    </row>
    <row r="29" spans="1:13" ht="15.75" thickBot="1" x14ac:dyDescent="0.3">
      <c r="A29" s="39"/>
      <c r="B29" s="40"/>
      <c r="C29" s="40" t="s">
        <v>24</v>
      </c>
      <c r="D29" s="40"/>
      <c r="E29" s="29">
        <f>E26-(E27+E28)</f>
        <v>3</v>
      </c>
      <c r="H29" s="39"/>
      <c r="I29" s="40"/>
      <c r="J29" s="40" t="s">
        <v>25</v>
      </c>
      <c r="K29" s="40"/>
      <c r="L29" s="41">
        <f>E29/D22</f>
        <v>7.3529411764705881E-3</v>
      </c>
      <c r="M29" s="29"/>
    </row>
    <row r="30" spans="1:13" x14ac:dyDescent="0.25">
      <c r="A30" s="36"/>
      <c r="B30" s="36"/>
      <c r="C30" s="36"/>
      <c r="D30" s="36"/>
      <c r="E30" s="36"/>
      <c r="G30" s="36"/>
      <c r="H30" s="36"/>
      <c r="I30" s="36"/>
      <c r="J30" s="36"/>
      <c r="K30" s="38"/>
      <c r="L30" s="36"/>
    </row>
    <row r="31" spans="1:13" ht="15.75" thickBot="1" x14ac:dyDescent="0.3">
      <c r="G31" s="36"/>
      <c r="H31" s="36"/>
      <c r="I31" s="36"/>
      <c r="J31" s="36"/>
      <c r="K31" s="36"/>
    </row>
    <row r="32" spans="1:13" x14ac:dyDescent="0.25">
      <c r="A32" s="30" t="s">
        <v>26</v>
      </c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4"/>
    </row>
    <row r="33" spans="1:13" ht="15.75" thickBot="1" x14ac:dyDescent="0.3">
      <c r="A33" s="39" t="s">
        <v>27</v>
      </c>
      <c r="B33" s="40"/>
      <c r="C33" s="40"/>
      <c r="D33" s="40"/>
      <c r="E33" s="40"/>
      <c r="F33" s="40"/>
      <c r="G33" s="40"/>
      <c r="H33" s="40"/>
      <c r="I33" s="40"/>
      <c r="J33" s="40"/>
      <c r="K33" s="40"/>
      <c r="L33" s="40"/>
      <c r="M33" s="29"/>
    </row>
  </sheetData>
  <mergeCells count="67">
    <mergeCell ref="B23:C23"/>
    <mergeCell ref="D23:E23"/>
    <mergeCell ref="B24:C24"/>
    <mergeCell ref="D24:E24"/>
    <mergeCell ref="B22:C22"/>
    <mergeCell ref="D22:E22"/>
    <mergeCell ref="F22:G22"/>
    <mergeCell ref="H22:I22"/>
    <mergeCell ref="J22:K22"/>
    <mergeCell ref="L22:M22"/>
    <mergeCell ref="B21:C21"/>
    <mergeCell ref="D21:E21"/>
    <mergeCell ref="F21:G21"/>
    <mergeCell ref="H21:I21"/>
    <mergeCell ref="J21:K21"/>
    <mergeCell ref="L21:M21"/>
    <mergeCell ref="L19:M19"/>
    <mergeCell ref="B18:C18"/>
    <mergeCell ref="D18:E18"/>
    <mergeCell ref="F18:G18"/>
    <mergeCell ref="H18:I18"/>
    <mergeCell ref="J18:K18"/>
    <mergeCell ref="L18:M18"/>
    <mergeCell ref="B19:C19"/>
    <mergeCell ref="D19:E19"/>
    <mergeCell ref="F19:G19"/>
    <mergeCell ref="H19:I19"/>
    <mergeCell ref="J19:K19"/>
    <mergeCell ref="L17:M17"/>
    <mergeCell ref="B16:C16"/>
    <mergeCell ref="D16:E16"/>
    <mergeCell ref="F16:G16"/>
    <mergeCell ref="H16:I16"/>
    <mergeCell ref="J16:K16"/>
    <mergeCell ref="L16:M16"/>
    <mergeCell ref="B17:C17"/>
    <mergeCell ref="D17:E17"/>
    <mergeCell ref="F17:G17"/>
    <mergeCell ref="H17:I17"/>
    <mergeCell ref="J17:K17"/>
    <mergeCell ref="L15:M15"/>
    <mergeCell ref="J13:K13"/>
    <mergeCell ref="L13:M13"/>
    <mergeCell ref="B14:C14"/>
    <mergeCell ref="D14:E14"/>
    <mergeCell ref="F14:G14"/>
    <mergeCell ref="H14:I14"/>
    <mergeCell ref="J14:K14"/>
    <mergeCell ref="L14:M14"/>
    <mergeCell ref="B15:C15"/>
    <mergeCell ref="D15:E15"/>
    <mergeCell ref="F15:G15"/>
    <mergeCell ref="H15:I15"/>
    <mergeCell ref="J15:K15"/>
    <mergeCell ref="D11:E11"/>
    <mergeCell ref="F11:G11"/>
    <mergeCell ref="H11:I11"/>
    <mergeCell ref="B13:C13"/>
    <mergeCell ref="D13:E13"/>
    <mergeCell ref="F13:G13"/>
    <mergeCell ref="H13:I13"/>
    <mergeCell ref="L10:M10"/>
    <mergeCell ref="B10:C10"/>
    <mergeCell ref="D10:E10"/>
    <mergeCell ref="F10:G10"/>
    <mergeCell ref="H10:I10"/>
    <mergeCell ref="J10:K10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F6F0A9-1C94-4361-9073-61CF8F208C1A}">
  <dimension ref="A2:M33"/>
  <sheetViews>
    <sheetView workbookViewId="0">
      <selection activeCell="H20" sqref="H20"/>
    </sheetView>
  </sheetViews>
  <sheetFormatPr defaultRowHeight="15" x14ac:dyDescent="0.25"/>
  <cols>
    <col min="1" max="1" width="33.5703125" customWidth="1"/>
  </cols>
  <sheetData>
    <row r="2" spans="1:13" x14ac:dyDescent="0.25">
      <c r="B2" s="1" t="s">
        <v>0</v>
      </c>
      <c r="C2" s="1"/>
      <c r="D2" s="1"/>
    </row>
    <row r="3" spans="1:13" x14ac:dyDescent="0.25">
      <c r="D3" s="2" t="s">
        <v>31</v>
      </c>
    </row>
    <row r="7" spans="1:13" x14ac:dyDescent="0.25">
      <c r="A7" t="s">
        <v>1</v>
      </c>
    </row>
    <row r="9" spans="1:13" ht="15.75" thickBot="1" x14ac:dyDescent="0.3"/>
    <row r="10" spans="1:13" x14ac:dyDescent="0.25">
      <c r="A10" s="3" t="s">
        <v>2</v>
      </c>
      <c r="B10" s="111" t="s">
        <v>3</v>
      </c>
      <c r="C10" s="112"/>
      <c r="D10" s="109" t="s">
        <v>4</v>
      </c>
      <c r="E10" s="113"/>
      <c r="F10" s="109" t="s">
        <v>5</v>
      </c>
      <c r="G10" s="113"/>
      <c r="H10" s="109" t="s">
        <v>6</v>
      </c>
      <c r="I10" s="113"/>
      <c r="J10" s="109" t="s">
        <v>7</v>
      </c>
      <c r="K10" s="113"/>
      <c r="L10" s="109" t="s">
        <v>8</v>
      </c>
      <c r="M10" s="110"/>
    </row>
    <row r="11" spans="1:13" ht="15.75" thickBot="1" x14ac:dyDescent="0.3">
      <c r="A11" s="4"/>
      <c r="B11" s="5"/>
      <c r="C11" s="6"/>
      <c r="D11" s="107" t="s">
        <v>9</v>
      </c>
      <c r="E11" s="108"/>
      <c r="F11" s="107" t="s">
        <v>10</v>
      </c>
      <c r="G11" s="108"/>
      <c r="H11" s="107" t="s">
        <v>11</v>
      </c>
      <c r="I11" s="108"/>
      <c r="J11" s="52"/>
      <c r="K11" s="53"/>
      <c r="L11" s="52"/>
      <c r="M11" s="9"/>
    </row>
    <row r="12" spans="1:13" x14ac:dyDescent="0.25">
      <c r="A12" s="10"/>
      <c r="B12" s="11"/>
      <c r="C12" s="11"/>
      <c r="D12" s="12"/>
      <c r="E12" s="13"/>
      <c r="F12" s="11"/>
      <c r="G12" s="11"/>
      <c r="H12" s="12"/>
      <c r="I12" s="13"/>
      <c r="J12" s="11"/>
      <c r="K12" s="11"/>
      <c r="L12" s="12"/>
      <c r="M12" s="14"/>
    </row>
    <row r="13" spans="1:13" x14ac:dyDescent="0.25">
      <c r="A13" s="15" t="s">
        <v>12</v>
      </c>
      <c r="B13" s="89">
        <v>3</v>
      </c>
      <c r="C13" s="90"/>
      <c r="D13" s="89">
        <f>B13*25</f>
        <v>75</v>
      </c>
      <c r="E13" s="90"/>
      <c r="F13" s="103">
        <f t="shared" ref="F13:F19" si="0">D13-H13</f>
        <v>69</v>
      </c>
      <c r="G13" s="103"/>
      <c r="H13" s="104">
        <v>6</v>
      </c>
      <c r="I13" s="105"/>
      <c r="J13" s="106">
        <f t="shared" ref="J13:J19" si="1">F13/D13</f>
        <v>0.92</v>
      </c>
      <c r="K13" s="106"/>
      <c r="L13" s="91">
        <f t="shared" ref="L13:L19" si="2">H13/D13</f>
        <v>0.08</v>
      </c>
      <c r="M13" s="93"/>
    </row>
    <row r="14" spans="1:13" x14ac:dyDescent="0.25">
      <c r="A14" s="15" t="s">
        <v>13</v>
      </c>
      <c r="B14" s="89">
        <v>3</v>
      </c>
      <c r="C14" s="90"/>
      <c r="D14" s="89">
        <f>B14*25</f>
        <v>75</v>
      </c>
      <c r="E14" s="90"/>
      <c r="F14" s="103">
        <f t="shared" si="0"/>
        <v>68</v>
      </c>
      <c r="G14" s="103"/>
      <c r="H14" s="104">
        <v>7</v>
      </c>
      <c r="I14" s="105"/>
      <c r="J14" s="106">
        <f t="shared" si="1"/>
        <v>0.90666666666666662</v>
      </c>
      <c r="K14" s="106"/>
      <c r="L14" s="91">
        <f t="shared" si="2"/>
        <v>9.3333333333333338E-2</v>
      </c>
      <c r="M14" s="93"/>
    </row>
    <row r="15" spans="1:13" x14ac:dyDescent="0.25">
      <c r="A15" s="15" t="s">
        <v>14</v>
      </c>
      <c r="B15" s="89">
        <v>1</v>
      </c>
      <c r="C15" s="90"/>
      <c r="D15" s="89">
        <f>B15*25</f>
        <v>25</v>
      </c>
      <c r="E15" s="90"/>
      <c r="F15" s="103">
        <f t="shared" si="0"/>
        <v>21</v>
      </c>
      <c r="G15" s="103"/>
      <c r="H15" s="104">
        <v>4</v>
      </c>
      <c r="I15" s="105"/>
      <c r="J15" s="106">
        <f t="shared" si="1"/>
        <v>0.84</v>
      </c>
      <c r="K15" s="106"/>
      <c r="L15" s="91">
        <f t="shared" si="2"/>
        <v>0.16</v>
      </c>
      <c r="M15" s="93"/>
    </row>
    <row r="16" spans="1:13" x14ac:dyDescent="0.25">
      <c r="A16" s="15" t="s">
        <v>15</v>
      </c>
      <c r="B16" s="89">
        <v>6</v>
      </c>
      <c r="C16" s="90"/>
      <c r="D16" s="89">
        <f>B16*25</f>
        <v>150</v>
      </c>
      <c r="E16" s="90"/>
      <c r="F16" s="103">
        <f t="shared" si="0"/>
        <v>133</v>
      </c>
      <c r="G16" s="103"/>
      <c r="H16" s="104">
        <v>17</v>
      </c>
      <c r="I16" s="105"/>
      <c r="J16" s="106">
        <f t="shared" si="1"/>
        <v>0.88666666666666671</v>
      </c>
      <c r="K16" s="106"/>
      <c r="L16" s="91">
        <f t="shared" si="2"/>
        <v>0.11333333333333333</v>
      </c>
      <c r="M16" s="93"/>
    </row>
    <row r="17" spans="1:13" x14ac:dyDescent="0.25">
      <c r="A17" s="15" t="s">
        <v>16</v>
      </c>
      <c r="B17" s="89">
        <v>1</v>
      </c>
      <c r="C17" s="90"/>
      <c r="D17" s="89">
        <f>B17*25</f>
        <v>25</v>
      </c>
      <c r="E17" s="90"/>
      <c r="F17" s="103">
        <f>D17-H17</f>
        <v>25</v>
      </c>
      <c r="G17" s="103"/>
      <c r="H17" s="104">
        <v>0</v>
      </c>
      <c r="I17" s="105"/>
      <c r="J17" s="106">
        <f t="shared" si="1"/>
        <v>1</v>
      </c>
      <c r="K17" s="106"/>
      <c r="L17" s="91">
        <f t="shared" si="2"/>
        <v>0</v>
      </c>
      <c r="M17" s="93"/>
    </row>
    <row r="18" spans="1:13" x14ac:dyDescent="0.25">
      <c r="A18" s="15" t="s">
        <v>17</v>
      </c>
      <c r="B18" s="89">
        <v>1</v>
      </c>
      <c r="C18" s="90"/>
      <c r="D18" s="101">
        <f>B18*25+3</f>
        <v>28</v>
      </c>
      <c r="E18" s="102"/>
      <c r="F18" s="103">
        <f t="shared" si="0"/>
        <v>24</v>
      </c>
      <c r="G18" s="103"/>
      <c r="H18" s="104">
        <v>4</v>
      </c>
      <c r="I18" s="105"/>
      <c r="J18" s="106">
        <f t="shared" si="1"/>
        <v>0.8571428571428571</v>
      </c>
      <c r="K18" s="106"/>
      <c r="L18" s="91">
        <f t="shared" si="2"/>
        <v>0.14285714285714285</v>
      </c>
      <c r="M18" s="93"/>
    </row>
    <row r="19" spans="1:13" x14ac:dyDescent="0.25">
      <c r="A19" s="16" t="s">
        <v>18</v>
      </c>
      <c r="B19" s="89">
        <v>1</v>
      </c>
      <c r="C19" s="90"/>
      <c r="D19" s="89">
        <f>B19*25</f>
        <v>25</v>
      </c>
      <c r="E19" s="90"/>
      <c r="F19" s="103">
        <f t="shared" si="0"/>
        <v>22</v>
      </c>
      <c r="G19" s="103"/>
      <c r="H19" s="104">
        <v>3</v>
      </c>
      <c r="I19" s="105"/>
      <c r="J19" s="106">
        <f t="shared" si="1"/>
        <v>0.88</v>
      </c>
      <c r="K19" s="106"/>
      <c r="L19" s="91">
        <f t="shared" si="2"/>
        <v>0.12</v>
      </c>
      <c r="M19" s="93"/>
    </row>
    <row r="20" spans="1:13" ht="15.75" thickBot="1" x14ac:dyDescent="0.3">
      <c r="A20" s="17"/>
      <c r="B20" s="18"/>
      <c r="C20" s="18"/>
      <c r="D20" s="50"/>
      <c r="E20" s="51"/>
      <c r="F20" s="18"/>
      <c r="G20" s="18"/>
      <c r="H20" s="21"/>
      <c r="I20" s="22"/>
      <c r="J20" s="23"/>
      <c r="K20" s="23"/>
      <c r="L20" s="24"/>
      <c r="M20" s="25"/>
    </row>
    <row r="21" spans="1:13" x14ac:dyDescent="0.25">
      <c r="A21" s="10"/>
      <c r="B21" s="94"/>
      <c r="C21" s="95"/>
      <c r="D21" s="94"/>
      <c r="E21" s="95"/>
      <c r="F21" s="94"/>
      <c r="G21" s="95"/>
      <c r="H21" s="96"/>
      <c r="I21" s="97"/>
      <c r="J21" s="98"/>
      <c r="K21" s="99"/>
      <c r="L21" s="98"/>
      <c r="M21" s="100"/>
    </row>
    <row r="22" spans="1:13" x14ac:dyDescent="0.25">
      <c r="A22" s="15" t="s">
        <v>10</v>
      </c>
      <c r="B22" s="89">
        <f>SUM(B13:C21)</f>
        <v>16</v>
      </c>
      <c r="C22" s="90"/>
      <c r="D22" s="89">
        <f>SUM(D13:E21)</f>
        <v>403</v>
      </c>
      <c r="E22" s="90"/>
      <c r="F22" s="89">
        <f>SUM(F13:G21)</f>
        <v>362</v>
      </c>
      <c r="G22" s="90"/>
      <c r="H22" s="89">
        <f>SUM(H13:I21)</f>
        <v>41</v>
      </c>
      <c r="I22" s="90"/>
      <c r="J22" s="91">
        <f>F22/D22</f>
        <v>0.8982630272952854</v>
      </c>
      <c r="K22" s="92"/>
      <c r="L22" s="91">
        <f>H22/D22</f>
        <v>0.10173697270471464</v>
      </c>
      <c r="M22" s="93"/>
    </row>
    <row r="23" spans="1:13" ht="15.75" thickBot="1" x14ac:dyDescent="0.3">
      <c r="A23" s="26"/>
      <c r="B23" s="86"/>
      <c r="C23" s="87"/>
      <c r="D23" s="86"/>
      <c r="E23" s="87"/>
      <c r="F23" s="27"/>
      <c r="G23" s="28"/>
      <c r="H23" s="27"/>
      <c r="I23" s="28"/>
      <c r="J23" s="27"/>
      <c r="K23" s="28"/>
      <c r="L23" s="27"/>
      <c r="M23" s="29"/>
    </row>
    <row r="24" spans="1:13" x14ac:dyDescent="0.25">
      <c r="B24" s="88"/>
      <c r="C24" s="88"/>
      <c r="D24" s="88"/>
      <c r="E24" s="88"/>
    </row>
    <row r="25" spans="1:13" ht="15.75" thickBot="1" x14ac:dyDescent="0.3"/>
    <row r="26" spans="1:13" x14ac:dyDescent="0.25">
      <c r="A26" s="30" t="s">
        <v>19</v>
      </c>
      <c r="B26" s="11"/>
      <c r="C26" s="11"/>
      <c r="D26" s="11"/>
      <c r="E26" s="31">
        <f>H22</f>
        <v>41</v>
      </c>
      <c r="F26" s="32"/>
      <c r="H26" s="30" t="s">
        <v>20</v>
      </c>
      <c r="I26" s="11"/>
      <c r="J26" s="11"/>
      <c r="K26" s="11"/>
      <c r="L26" s="33">
        <f>L22</f>
        <v>0.10173697270471464</v>
      </c>
      <c r="M26" s="34" t="s">
        <v>21</v>
      </c>
    </row>
    <row r="27" spans="1:13" x14ac:dyDescent="0.25">
      <c r="A27" s="35"/>
      <c r="B27" s="36"/>
      <c r="C27" s="36" t="s">
        <v>22</v>
      </c>
      <c r="D27" s="36"/>
      <c r="E27" s="37">
        <v>25</v>
      </c>
      <c r="H27" s="35"/>
      <c r="I27" s="36"/>
      <c r="J27" s="36" t="s">
        <v>22</v>
      </c>
      <c r="K27" s="36"/>
      <c r="L27" s="38">
        <f>E27/D22</f>
        <v>6.2034739454094295E-2</v>
      </c>
      <c r="M27" s="37"/>
    </row>
    <row r="28" spans="1:13" x14ac:dyDescent="0.25">
      <c r="A28" s="35"/>
      <c r="B28" s="36"/>
      <c r="C28" s="36" t="s">
        <v>23</v>
      </c>
      <c r="D28" s="36"/>
      <c r="E28" s="37">
        <v>13</v>
      </c>
      <c r="H28" s="35"/>
      <c r="I28" s="36"/>
      <c r="J28" s="36" t="s">
        <v>23</v>
      </c>
      <c r="K28" s="36"/>
      <c r="L28" s="38">
        <f>E28/D22</f>
        <v>3.2258064516129031E-2</v>
      </c>
      <c r="M28" s="37"/>
    </row>
    <row r="29" spans="1:13" ht="15.75" thickBot="1" x14ac:dyDescent="0.3">
      <c r="A29" s="39"/>
      <c r="B29" s="40"/>
      <c r="C29" s="40" t="s">
        <v>24</v>
      </c>
      <c r="D29" s="40"/>
      <c r="E29" s="29">
        <f>E26-(E27+E28)</f>
        <v>3</v>
      </c>
      <c r="H29" s="39"/>
      <c r="I29" s="40"/>
      <c r="J29" s="40" t="s">
        <v>25</v>
      </c>
      <c r="K29" s="40"/>
      <c r="L29" s="41">
        <f>E29/D22</f>
        <v>7.4441687344913151E-3</v>
      </c>
      <c r="M29" s="29"/>
    </row>
    <row r="30" spans="1:13" x14ac:dyDescent="0.25">
      <c r="A30" s="36"/>
      <c r="B30" s="36"/>
      <c r="C30" s="36"/>
      <c r="D30" s="36"/>
      <c r="E30" s="36"/>
      <c r="G30" s="36"/>
      <c r="H30" s="36"/>
      <c r="I30" s="36"/>
      <c r="J30" s="36"/>
      <c r="K30" s="38"/>
      <c r="L30" s="36"/>
    </row>
    <row r="31" spans="1:13" ht="15.75" thickBot="1" x14ac:dyDescent="0.3">
      <c r="G31" s="36"/>
      <c r="H31" s="36"/>
      <c r="I31" s="36"/>
      <c r="J31" s="36"/>
      <c r="K31" s="36"/>
    </row>
    <row r="32" spans="1:13" x14ac:dyDescent="0.25">
      <c r="A32" s="30" t="s">
        <v>26</v>
      </c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4"/>
    </row>
    <row r="33" spans="1:13" ht="15.75" thickBot="1" x14ac:dyDescent="0.3">
      <c r="A33" s="39" t="s">
        <v>27</v>
      </c>
      <c r="B33" s="40"/>
      <c r="C33" s="40"/>
      <c r="D33" s="40"/>
      <c r="E33" s="40"/>
      <c r="F33" s="40"/>
      <c r="G33" s="40"/>
      <c r="H33" s="40"/>
      <c r="I33" s="40"/>
      <c r="J33" s="40"/>
      <c r="K33" s="40"/>
      <c r="L33" s="40"/>
      <c r="M33" s="29"/>
    </row>
  </sheetData>
  <mergeCells count="67">
    <mergeCell ref="L10:M10"/>
    <mergeCell ref="B10:C10"/>
    <mergeCell ref="D10:E10"/>
    <mergeCell ref="F10:G10"/>
    <mergeCell ref="H10:I10"/>
    <mergeCell ref="J10:K10"/>
    <mergeCell ref="D11:E11"/>
    <mergeCell ref="F11:G11"/>
    <mergeCell ref="H11:I11"/>
    <mergeCell ref="B13:C13"/>
    <mergeCell ref="D13:E13"/>
    <mergeCell ref="F13:G13"/>
    <mergeCell ref="H13:I13"/>
    <mergeCell ref="L15:M15"/>
    <mergeCell ref="J13:K13"/>
    <mergeCell ref="L13:M13"/>
    <mergeCell ref="B14:C14"/>
    <mergeCell ref="D14:E14"/>
    <mergeCell ref="F14:G14"/>
    <mergeCell ref="H14:I14"/>
    <mergeCell ref="J14:K14"/>
    <mergeCell ref="L14:M14"/>
    <mergeCell ref="B15:C15"/>
    <mergeCell ref="D15:E15"/>
    <mergeCell ref="F15:G15"/>
    <mergeCell ref="H15:I15"/>
    <mergeCell ref="J15:K15"/>
    <mergeCell ref="L17:M17"/>
    <mergeCell ref="B16:C16"/>
    <mergeCell ref="D16:E16"/>
    <mergeCell ref="F16:G16"/>
    <mergeCell ref="H16:I16"/>
    <mergeCell ref="J16:K16"/>
    <mergeCell ref="L16:M16"/>
    <mergeCell ref="B17:C17"/>
    <mergeCell ref="D17:E17"/>
    <mergeCell ref="F17:G17"/>
    <mergeCell ref="H17:I17"/>
    <mergeCell ref="J17:K17"/>
    <mergeCell ref="L19:M19"/>
    <mergeCell ref="B18:C18"/>
    <mergeCell ref="D18:E18"/>
    <mergeCell ref="F18:G18"/>
    <mergeCell ref="H18:I18"/>
    <mergeCell ref="J18:K18"/>
    <mergeCell ref="L18:M18"/>
    <mergeCell ref="B19:C19"/>
    <mergeCell ref="D19:E19"/>
    <mergeCell ref="F19:G19"/>
    <mergeCell ref="H19:I19"/>
    <mergeCell ref="J19:K19"/>
    <mergeCell ref="F22:G22"/>
    <mergeCell ref="H22:I22"/>
    <mergeCell ref="J22:K22"/>
    <mergeCell ref="L22:M22"/>
    <mergeCell ref="B21:C21"/>
    <mergeCell ref="D21:E21"/>
    <mergeCell ref="F21:G21"/>
    <mergeCell ref="H21:I21"/>
    <mergeCell ref="J21:K21"/>
    <mergeCell ref="L21:M21"/>
    <mergeCell ref="B23:C23"/>
    <mergeCell ref="D23:E23"/>
    <mergeCell ref="B24:C24"/>
    <mergeCell ref="D24:E24"/>
    <mergeCell ref="B22:C22"/>
    <mergeCell ref="D22:E2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2B49FD-279C-475D-A74F-53319029F136}">
  <dimension ref="A2:M33"/>
  <sheetViews>
    <sheetView workbookViewId="0">
      <selection activeCell="E29" sqref="E29"/>
    </sheetView>
  </sheetViews>
  <sheetFormatPr defaultRowHeight="15" x14ac:dyDescent="0.25"/>
  <cols>
    <col min="1" max="1" width="33.5703125" customWidth="1"/>
  </cols>
  <sheetData>
    <row r="2" spans="1:13" x14ac:dyDescent="0.25">
      <c r="B2" s="1" t="s">
        <v>0</v>
      </c>
      <c r="C2" s="1"/>
      <c r="D2" s="1"/>
    </row>
    <row r="3" spans="1:13" x14ac:dyDescent="0.25">
      <c r="D3" s="2" t="s">
        <v>32</v>
      </c>
    </row>
    <row r="7" spans="1:13" x14ac:dyDescent="0.25">
      <c r="A7" t="s">
        <v>1</v>
      </c>
    </row>
    <row r="9" spans="1:13" ht="15.75" thickBot="1" x14ac:dyDescent="0.3"/>
    <row r="10" spans="1:13" x14ac:dyDescent="0.25">
      <c r="A10" s="3" t="s">
        <v>2</v>
      </c>
      <c r="B10" s="111" t="s">
        <v>3</v>
      </c>
      <c r="C10" s="112"/>
      <c r="D10" s="109" t="s">
        <v>4</v>
      </c>
      <c r="E10" s="113"/>
      <c r="F10" s="109" t="s">
        <v>5</v>
      </c>
      <c r="G10" s="113"/>
      <c r="H10" s="109" t="s">
        <v>6</v>
      </c>
      <c r="I10" s="113"/>
      <c r="J10" s="109" t="s">
        <v>7</v>
      </c>
      <c r="K10" s="113"/>
      <c r="L10" s="109" t="s">
        <v>8</v>
      </c>
      <c r="M10" s="110"/>
    </row>
    <row r="11" spans="1:13" ht="15.75" thickBot="1" x14ac:dyDescent="0.3">
      <c r="A11" s="4"/>
      <c r="B11" s="5"/>
      <c r="C11" s="6"/>
      <c r="D11" s="107" t="s">
        <v>9</v>
      </c>
      <c r="E11" s="108"/>
      <c r="F11" s="107" t="s">
        <v>10</v>
      </c>
      <c r="G11" s="108"/>
      <c r="H11" s="107" t="s">
        <v>11</v>
      </c>
      <c r="I11" s="108"/>
      <c r="J11" s="54"/>
      <c r="K11" s="55"/>
      <c r="L11" s="54"/>
      <c r="M11" s="9"/>
    </row>
    <row r="12" spans="1:13" x14ac:dyDescent="0.25">
      <c r="A12" s="10"/>
      <c r="B12" s="11"/>
      <c r="C12" s="11"/>
      <c r="D12" s="12"/>
      <c r="E12" s="13"/>
      <c r="F12" s="11"/>
      <c r="G12" s="11"/>
      <c r="H12" s="12"/>
      <c r="I12" s="13"/>
      <c r="J12" s="11"/>
      <c r="K12" s="11"/>
      <c r="L12" s="12"/>
      <c r="M12" s="14"/>
    </row>
    <row r="13" spans="1:13" x14ac:dyDescent="0.25">
      <c r="A13" s="15" t="s">
        <v>12</v>
      </c>
      <c r="B13" s="89">
        <v>3</v>
      </c>
      <c r="C13" s="90"/>
      <c r="D13" s="89">
        <f t="shared" ref="D13:D19" si="0">B13*25</f>
        <v>75</v>
      </c>
      <c r="E13" s="90"/>
      <c r="F13" s="103">
        <f t="shared" ref="F13:F19" si="1">D13-H13</f>
        <v>73</v>
      </c>
      <c r="G13" s="103"/>
      <c r="H13" s="104">
        <v>2</v>
      </c>
      <c r="I13" s="105"/>
      <c r="J13" s="106">
        <f t="shared" ref="J13:J19" si="2">F13/D13</f>
        <v>0.97333333333333338</v>
      </c>
      <c r="K13" s="106"/>
      <c r="L13" s="91">
        <f t="shared" ref="L13:L19" si="3">H13/D13</f>
        <v>2.6666666666666668E-2</v>
      </c>
      <c r="M13" s="93"/>
    </row>
    <row r="14" spans="1:13" x14ac:dyDescent="0.25">
      <c r="A14" s="15" t="s">
        <v>13</v>
      </c>
      <c r="B14" s="89">
        <v>3</v>
      </c>
      <c r="C14" s="90"/>
      <c r="D14" s="89">
        <f t="shared" si="0"/>
        <v>75</v>
      </c>
      <c r="E14" s="90"/>
      <c r="F14" s="103">
        <f t="shared" si="1"/>
        <v>71</v>
      </c>
      <c r="G14" s="103"/>
      <c r="H14" s="104">
        <v>4</v>
      </c>
      <c r="I14" s="105"/>
      <c r="J14" s="106">
        <f t="shared" si="2"/>
        <v>0.94666666666666666</v>
      </c>
      <c r="K14" s="106"/>
      <c r="L14" s="91">
        <f t="shared" si="3"/>
        <v>5.3333333333333337E-2</v>
      </c>
      <c r="M14" s="93"/>
    </row>
    <row r="15" spans="1:13" x14ac:dyDescent="0.25">
      <c r="A15" s="15" t="s">
        <v>14</v>
      </c>
      <c r="B15" s="89">
        <v>1</v>
      </c>
      <c r="C15" s="90"/>
      <c r="D15" s="89">
        <f t="shared" si="0"/>
        <v>25</v>
      </c>
      <c r="E15" s="90"/>
      <c r="F15" s="103">
        <f t="shared" si="1"/>
        <v>25</v>
      </c>
      <c r="G15" s="103"/>
      <c r="H15" s="104">
        <v>0</v>
      </c>
      <c r="I15" s="105"/>
      <c r="J15" s="106">
        <f t="shared" si="2"/>
        <v>1</v>
      </c>
      <c r="K15" s="106"/>
      <c r="L15" s="91">
        <f t="shared" si="3"/>
        <v>0</v>
      </c>
      <c r="M15" s="93"/>
    </row>
    <row r="16" spans="1:13" x14ac:dyDescent="0.25">
      <c r="A16" s="15" t="s">
        <v>15</v>
      </c>
      <c r="B16" s="89">
        <v>6</v>
      </c>
      <c r="C16" s="90"/>
      <c r="D16" s="89">
        <f t="shared" si="0"/>
        <v>150</v>
      </c>
      <c r="E16" s="90"/>
      <c r="F16" s="103">
        <f t="shared" si="1"/>
        <v>128</v>
      </c>
      <c r="G16" s="103"/>
      <c r="H16" s="104">
        <v>22</v>
      </c>
      <c r="I16" s="105"/>
      <c r="J16" s="106">
        <f t="shared" si="2"/>
        <v>0.85333333333333339</v>
      </c>
      <c r="K16" s="106"/>
      <c r="L16" s="91">
        <f t="shared" si="3"/>
        <v>0.14666666666666667</v>
      </c>
      <c r="M16" s="93"/>
    </row>
    <row r="17" spans="1:13" x14ac:dyDescent="0.25">
      <c r="A17" s="15" t="s">
        <v>16</v>
      </c>
      <c r="B17" s="89">
        <v>1</v>
      </c>
      <c r="C17" s="90"/>
      <c r="D17" s="89">
        <f t="shared" si="0"/>
        <v>25</v>
      </c>
      <c r="E17" s="90"/>
      <c r="F17" s="103">
        <f>D17-H17</f>
        <v>24</v>
      </c>
      <c r="G17" s="103"/>
      <c r="H17" s="104">
        <v>1</v>
      </c>
      <c r="I17" s="105"/>
      <c r="J17" s="106">
        <f t="shared" si="2"/>
        <v>0.96</v>
      </c>
      <c r="K17" s="106"/>
      <c r="L17" s="91">
        <f t="shared" si="3"/>
        <v>0.04</v>
      </c>
      <c r="M17" s="93"/>
    </row>
    <row r="18" spans="1:13" x14ac:dyDescent="0.25">
      <c r="A18" s="15" t="s">
        <v>17</v>
      </c>
      <c r="B18" s="89">
        <v>1</v>
      </c>
      <c r="C18" s="90"/>
      <c r="D18" s="101">
        <f t="shared" si="0"/>
        <v>25</v>
      </c>
      <c r="E18" s="102"/>
      <c r="F18" s="103">
        <f t="shared" si="1"/>
        <v>25</v>
      </c>
      <c r="G18" s="103"/>
      <c r="H18" s="104">
        <v>0</v>
      </c>
      <c r="I18" s="105"/>
      <c r="J18" s="106">
        <f t="shared" si="2"/>
        <v>1</v>
      </c>
      <c r="K18" s="106"/>
      <c r="L18" s="91">
        <f t="shared" si="3"/>
        <v>0</v>
      </c>
      <c r="M18" s="93"/>
    </row>
    <row r="19" spans="1:13" x14ac:dyDescent="0.25">
      <c r="A19" s="16" t="s">
        <v>18</v>
      </c>
      <c r="B19" s="89">
        <v>1</v>
      </c>
      <c r="C19" s="90"/>
      <c r="D19" s="89">
        <f t="shared" si="0"/>
        <v>25</v>
      </c>
      <c r="E19" s="90"/>
      <c r="F19" s="103">
        <f t="shared" si="1"/>
        <v>23</v>
      </c>
      <c r="G19" s="103"/>
      <c r="H19" s="104">
        <v>2</v>
      </c>
      <c r="I19" s="105"/>
      <c r="J19" s="106">
        <f t="shared" si="2"/>
        <v>0.92</v>
      </c>
      <c r="K19" s="106"/>
      <c r="L19" s="91">
        <f t="shared" si="3"/>
        <v>0.08</v>
      </c>
      <c r="M19" s="93"/>
    </row>
    <row r="20" spans="1:13" ht="15.75" thickBot="1" x14ac:dyDescent="0.3">
      <c r="A20" s="17"/>
      <c r="B20" s="18"/>
      <c r="C20" s="18"/>
      <c r="D20" s="56"/>
      <c r="E20" s="57"/>
      <c r="F20" s="18"/>
      <c r="G20" s="18"/>
      <c r="H20" s="21"/>
      <c r="I20" s="22"/>
      <c r="J20" s="23"/>
      <c r="K20" s="23"/>
      <c r="L20" s="24"/>
      <c r="M20" s="25"/>
    </row>
    <row r="21" spans="1:13" x14ac:dyDescent="0.25">
      <c r="A21" s="10"/>
      <c r="B21" s="94"/>
      <c r="C21" s="95"/>
      <c r="D21" s="94"/>
      <c r="E21" s="95"/>
      <c r="F21" s="94"/>
      <c r="G21" s="95"/>
      <c r="H21" s="96"/>
      <c r="I21" s="97"/>
      <c r="J21" s="98"/>
      <c r="K21" s="99"/>
      <c r="L21" s="98"/>
      <c r="M21" s="100"/>
    </row>
    <row r="22" spans="1:13" x14ac:dyDescent="0.25">
      <c r="A22" s="15" t="s">
        <v>10</v>
      </c>
      <c r="B22" s="89">
        <f>SUM(B13:C21)</f>
        <v>16</v>
      </c>
      <c r="C22" s="90"/>
      <c r="D22" s="89">
        <f>SUM(D13:E21)</f>
        <v>400</v>
      </c>
      <c r="E22" s="90"/>
      <c r="F22" s="89">
        <f>SUM(F13:G21)</f>
        <v>369</v>
      </c>
      <c r="G22" s="90"/>
      <c r="H22" s="89">
        <f>SUM(H13:I21)</f>
        <v>31</v>
      </c>
      <c r="I22" s="90"/>
      <c r="J22" s="91">
        <f>F22/D22</f>
        <v>0.92249999999999999</v>
      </c>
      <c r="K22" s="92"/>
      <c r="L22" s="91">
        <f>H22/D22</f>
        <v>7.7499999999999999E-2</v>
      </c>
      <c r="M22" s="93"/>
    </row>
    <row r="23" spans="1:13" ht="15.75" thickBot="1" x14ac:dyDescent="0.3">
      <c r="A23" s="26"/>
      <c r="B23" s="86"/>
      <c r="C23" s="87"/>
      <c r="D23" s="86"/>
      <c r="E23" s="87"/>
      <c r="F23" s="27"/>
      <c r="G23" s="28"/>
      <c r="H23" s="27"/>
      <c r="I23" s="28"/>
      <c r="J23" s="27"/>
      <c r="K23" s="28"/>
      <c r="L23" s="27"/>
      <c r="M23" s="29"/>
    </row>
    <row r="24" spans="1:13" x14ac:dyDescent="0.25">
      <c r="B24" s="88"/>
      <c r="C24" s="88"/>
      <c r="D24" s="88"/>
      <c r="E24" s="88"/>
    </row>
    <row r="25" spans="1:13" ht="15.75" thickBot="1" x14ac:dyDescent="0.3"/>
    <row r="26" spans="1:13" x14ac:dyDescent="0.25">
      <c r="A26" s="30" t="s">
        <v>19</v>
      </c>
      <c r="B26" s="11"/>
      <c r="C26" s="11"/>
      <c r="D26" s="11"/>
      <c r="E26" s="31">
        <f>H22</f>
        <v>31</v>
      </c>
      <c r="F26" s="32"/>
      <c r="H26" s="30" t="s">
        <v>20</v>
      </c>
      <c r="I26" s="11"/>
      <c r="J26" s="11"/>
      <c r="K26" s="11"/>
      <c r="L26" s="33">
        <f>L22</f>
        <v>7.7499999999999999E-2</v>
      </c>
      <c r="M26" s="34" t="s">
        <v>21</v>
      </c>
    </row>
    <row r="27" spans="1:13" x14ac:dyDescent="0.25">
      <c r="A27" s="35"/>
      <c r="B27" s="36"/>
      <c r="C27" s="36" t="s">
        <v>22</v>
      </c>
      <c r="D27" s="36"/>
      <c r="E27" s="37">
        <v>24</v>
      </c>
      <c r="H27" s="35"/>
      <c r="I27" s="36"/>
      <c r="J27" s="36" t="s">
        <v>22</v>
      </c>
      <c r="K27" s="36"/>
      <c r="L27" s="38">
        <f>E27/D22</f>
        <v>0.06</v>
      </c>
      <c r="M27" s="37"/>
    </row>
    <row r="28" spans="1:13" x14ac:dyDescent="0.25">
      <c r="A28" s="35"/>
      <c r="B28" s="36"/>
      <c r="C28" s="36" t="s">
        <v>23</v>
      </c>
      <c r="D28" s="36"/>
      <c r="E28" s="37">
        <v>6</v>
      </c>
      <c r="H28" s="35"/>
      <c r="I28" s="36"/>
      <c r="J28" s="36" t="s">
        <v>23</v>
      </c>
      <c r="K28" s="36"/>
      <c r="L28" s="38">
        <f>E28/D22</f>
        <v>1.4999999999999999E-2</v>
      </c>
      <c r="M28" s="37"/>
    </row>
    <row r="29" spans="1:13" ht="15.75" thickBot="1" x14ac:dyDescent="0.3">
      <c r="A29" s="39"/>
      <c r="B29" s="40"/>
      <c r="C29" s="40" t="s">
        <v>24</v>
      </c>
      <c r="D29" s="40"/>
      <c r="E29" s="29">
        <f>E26-(E27+E28)</f>
        <v>1</v>
      </c>
      <c r="H29" s="39"/>
      <c r="I29" s="40"/>
      <c r="J29" s="40" t="s">
        <v>25</v>
      </c>
      <c r="K29" s="40"/>
      <c r="L29" s="41">
        <f>E29/D22</f>
        <v>2.5000000000000001E-3</v>
      </c>
      <c r="M29" s="29"/>
    </row>
    <row r="30" spans="1:13" x14ac:dyDescent="0.25">
      <c r="A30" s="36"/>
      <c r="B30" s="36"/>
      <c r="C30" s="36"/>
      <c r="D30" s="36"/>
      <c r="E30" s="36"/>
      <c r="G30" s="36"/>
      <c r="H30" s="36"/>
      <c r="I30" s="36"/>
      <c r="J30" s="36"/>
      <c r="K30" s="38"/>
      <c r="L30" s="36"/>
    </row>
    <row r="31" spans="1:13" ht="15.75" thickBot="1" x14ac:dyDescent="0.3">
      <c r="G31" s="36"/>
      <c r="H31" s="36"/>
      <c r="I31" s="36"/>
      <c r="J31" s="36"/>
      <c r="K31" s="36"/>
    </row>
    <row r="32" spans="1:13" x14ac:dyDescent="0.25">
      <c r="A32" s="30" t="s">
        <v>26</v>
      </c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4"/>
    </row>
    <row r="33" spans="1:13" ht="15.75" thickBot="1" x14ac:dyDescent="0.3">
      <c r="A33" s="39" t="s">
        <v>27</v>
      </c>
      <c r="B33" s="40"/>
      <c r="C33" s="40"/>
      <c r="D33" s="40"/>
      <c r="E33" s="40"/>
      <c r="F33" s="40"/>
      <c r="G33" s="40"/>
      <c r="H33" s="40"/>
      <c r="I33" s="40"/>
      <c r="J33" s="40"/>
      <c r="K33" s="40"/>
      <c r="L33" s="40"/>
      <c r="M33" s="29"/>
    </row>
  </sheetData>
  <mergeCells count="67">
    <mergeCell ref="B23:C23"/>
    <mergeCell ref="D23:E23"/>
    <mergeCell ref="B24:C24"/>
    <mergeCell ref="D24:E24"/>
    <mergeCell ref="B22:C22"/>
    <mergeCell ref="D22:E22"/>
    <mergeCell ref="F22:G22"/>
    <mergeCell ref="H22:I22"/>
    <mergeCell ref="J22:K22"/>
    <mergeCell ref="L22:M22"/>
    <mergeCell ref="B21:C21"/>
    <mergeCell ref="D21:E21"/>
    <mergeCell ref="F21:G21"/>
    <mergeCell ref="H21:I21"/>
    <mergeCell ref="J21:K21"/>
    <mergeCell ref="L21:M21"/>
    <mergeCell ref="L19:M19"/>
    <mergeCell ref="B18:C18"/>
    <mergeCell ref="D18:E18"/>
    <mergeCell ref="F18:G18"/>
    <mergeCell ref="H18:I18"/>
    <mergeCell ref="J18:K18"/>
    <mergeCell ref="L18:M18"/>
    <mergeCell ref="B19:C19"/>
    <mergeCell ref="D19:E19"/>
    <mergeCell ref="F19:G19"/>
    <mergeCell ref="H19:I19"/>
    <mergeCell ref="J19:K19"/>
    <mergeCell ref="L17:M17"/>
    <mergeCell ref="B16:C16"/>
    <mergeCell ref="D16:E16"/>
    <mergeCell ref="F16:G16"/>
    <mergeCell ref="H16:I16"/>
    <mergeCell ref="J16:K16"/>
    <mergeCell ref="L16:M16"/>
    <mergeCell ref="B17:C17"/>
    <mergeCell ref="D17:E17"/>
    <mergeCell ref="F17:G17"/>
    <mergeCell ref="H17:I17"/>
    <mergeCell ref="J17:K17"/>
    <mergeCell ref="L15:M15"/>
    <mergeCell ref="J13:K13"/>
    <mergeCell ref="L13:M13"/>
    <mergeCell ref="B14:C14"/>
    <mergeCell ref="D14:E14"/>
    <mergeCell ref="F14:G14"/>
    <mergeCell ref="H14:I14"/>
    <mergeCell ref="J14:K14"/>
    <mergeCell ref="L14:M14"/>
    <mergeCell ref="B15:C15"/>
    <mergeCell ref="D15:E15"/>
    <mergeCell ref="F15:G15"/>
    <mergeCell ref="H15:I15"/>
    <mergeCell ref="J15:K15"/>
    <mergeCell ref="D11:E11"/>
    <mergeCell ref="F11:G11"/>
    <mergeCell ref="H11:I11"/>
    <mergeCell ref="B13:C13"/>
    <mergeCell ref="D13:E13"/>
    <mergeCell ref="F13:G13"/>
    <mergeCell ref="H13:I13"/>
    <mergeCell ref="L10:M10"/>
    <mergeCell ref="B10:C10"/>
    <mergeCell ref="D10:E10"/>
    <mergeCell ref="F10:G10"/>
    <mergeCell ref="H10:I10"/>
    <mergeCell ref="J10:K10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C8229A-00D3-4AA8-9D39-10BAB19294C9}">
  <dimension ref="A2:M33"/>
  <sheetViews>
    <sheetView workbookViewId="0">
      <selection activeCell="E28" sqref="E28"/>
    </sheetView>
  </sheetViews>
  <sheetFormatPr defaultRowHeight="15" x14ac:dyDescent="0.25"/>
  <cols>
    <col min="1" max="1" width="33.5703125" customWidth="1"/>
  </cols>
  <sheetData>
    <row r="2" spans="1:13" x14ac:dyDescent="0.25">
      <c r="B2" s="1" t="s">
        <v>0</v>
      </c>
      <c r="C2" s="1"/>
      <c r="D2" s="1"/>
    </row>
    <row r="3" spans="1:13" x14ac:dyDescent="0.25">
      <c r="D3" s="2" t="s">
        <v>33</v>
      </c>
    </row>
    <row r="7" spans="1:13" x14ac:dyDescent="0.25">
      <c r="A7" t="s">
        <v>1</v>
      </c>
    </row>
    <row r="9" spans="1:13" ht="15.75" thickBot="1" x14ac:dyDescent="0.3"/>
    <row r="10" spans="1:13" x14ac:dyDescent="0.25">
      <c r="A10" s="3" t="s">
        <v>2</v>
      </c>
      <c r="B10" s="111" t="s">
        <v>3</v>
      </c>
      <c r="C10" s="112"/>
      <c r="D10" s="109" t="s">
        <v>4</v>
      </c>
      <c r="E10" s="113"/>
      <c r="F10" s="109" t="s">
        <v>5</v>
      </c>
      <c r="G10" s="113"/>
      <c r="H10" s="109" t="s">
        <v>6</v>
      </c>
      <c r="I10" s="113"/>
      <c r="J10" s="109" t="s">
        <v>7</v>
      </c>
      <c r="K10" s="113"/>
      <c r="L10" s="109" t="s">
        <v>8</v>
      </c>
      <c r="M10" s="110"/>
    </row>
    <row r="11" spans="1:13" ht="15.75" thickBot="1" x14ac:dyDescent="0.3">
      <c r="A11" s="4"/>
      <c r="B11" s="5"/>
      <c r="C11" s="6"/>
      <c r="D11" s="107" t="s">
        <v>9</v>
      </c>
      <c r="E11" s="108"/>
      <c r="F11" s="107" t="s">
        <v>10</v>
      </c>
      <c r="G11" s="108"/>
      <c r="H11" s="107" t="s">
        <v>11</v>
      </c>
      <c r="I11" s="108"/>
      <c r="J11" s="58"/>
      <c r="K11" s="59"/>
      <c r="L11" s="58"/>
      <c r="M11" s="9"/>
    </row>
    <row r="12" spans="1:13" x14ac:dyDescent="0.25">
      <c r="A12" s="10"/>
      <c r="B12" s="11"/>
      <c r="C12" s="11"/>
      <c r="D12" s="12"/>
      <c r="E12" s="13"/>
      <c r="F12" s="11"/>
      <c r="G12" s="11"/>
      <c r="H12" s="12"/>
      <c r="I12" s="13"/>
      <c r="J12" s="11"/>
      <c r="K12" s="11"/>
      <c r="L12" s="12"/>
      <c r="M12" s="14"/>
    </row>
    <row r="13" spans="1:13" x14ac:dyDescent="0.25">
      <c r="A13" s="15" t="s">
        <v>12</v>
      </c>
      <c r="B13" s="89">
        <v>3</v>
      </c>
      <c r="C13" s="90"/>
      <c r="D13" s="89">
        <f t="shared" ref="D13:D19" si="0">B13*25</f>
        <v>75</v>
      </c>
      <c r="E13" s="90"/>
      <c r="F13" s="103">
        <f t="shared" ref="F13:F19" si="1">D13-H13</f>
        <v>73</v>
      </c>
      <c r="G13" s="103"/>
      <c r="H13" s="104">
        <v>2</v>
      </c>
      <c r="I13" s="105"/>
      <c r="J13" s="106">
        <f t="shared" ref="J13:J19" si="2">F13/D13</f>
        <v>0.97333333333333338</v>
      </c>
      <c r="K13" s="106"/>
      <c r="L13" s="91">
        <f t="shared" ref="L13:L19" si="3">H13/D13</f>
        <v>2.6666666666666668E-2</v>
      </c>
      <c r="M13" s="93"/>
    </row>
    <row r="14" spans="1:13" x14ac:dyDescent="0.25">
      <c r="A14" s="15" t="s">
        <v>13</v>
      </c>
      <c r="B14" s="89">
        <v>3</v>
      </c>
      <c r="C14" s="90"/>
      <c r="D14" s="89">
        <f t="shared" si="0"/>
        <v>75</v>
      </c>
      <c r="E14" s="90"/>
      <c r="F14" s="103">
        <f t="shared" si="1"/>
        <v>73</v>
      </c>
      <c r="G14" s="103"/>
      <c r="H14" s="104">
        <v>2</v>
      </c>
      <c r="I14" s="105"/>
      <c r="J14" s="106">
        <f t="shared" si="2"/>
        <v>0.97333333333333338</v>
      </c>
      <c r="K14" s="106"/>
      <c r="L14" s="91">
        <f t="shared" si="3"/>
        <v>2.6666666666666668E-2</v>
      </c>
      <c r="M14" s="93"/>
    </row>
    <row r="15" spans="1:13" x14ac:dyDescent="0.25">
      <c r="A15" s="15" t="s">
        <v>14</v>
      </c>
      <c r="B15" s="89">
        <v>1</v>
      </c>
      <c r="C15" s="90"/>
      <c r="D15" s="89">
        <f t="shared" si="0"/>
        <v>25</v>
      </c>
      <c r="E15" s="90"/>
      <c r="F15" s="103">
        <f t="shared" si="1"/>
        <v>17</v>
      </c>
      <c r="G15" s="103"/>
      <c r="H15" s="104">
        <v>8</v>
      </c>
      <c r="I15" s="105"/>
      <c r="J15" s="106">
        <f t="shared" si="2"/>
        <v>0.68</v>
      </c>
      <c r="K15" s="106"/>
      <c r="L15" s="91">
        <f t="shared" si="3"/>
        <v>0.32</v>
      </c>
      <c r="M15" s="93"/>
    </row>
    <row r="16" spans="1:13" x14ac:dyDescent="0.25">
      <c r="A16" s="15" t="s">
        <v>15</v>
      </c>
      <c r="B16" s="89">
        <v>5</v>
      </c>
      <c r="C16" s="90"/>
      <c r="D16" s="89">
        <f t="shared" si="0"/>
        <v>125</v>
      </c>
      <c r="E16" s="90"/>
      <c r="F16" s="103">
        <f t="shared" si="1"/>
        <v>107</v>
      </c>
      <c r="G16" s="103"/>
      <c r="H16" s="104">
        <v>18</v>
      </c>
      <c r="I16" s="105"/>
      <c r="J16" s="106">
        <f t="shared" si="2"/>
        <v>0.85599999999999998</v>
      </c>
      <c r="K16" s="106"/>
      <c r="L16" s="91">
        <f t="shared" si="3"/>
        <v>0.14399999999999999</v>
      </c>
      <c r="M16" s="93"/>
    </row>
    <row r="17" spans="1:13" x14ac:dyDescent="0.25">
      <c r="A17" s="15" t="s">
        <v>16</v>
      </c>
      <c r="B17" s="89">
        <v>1</v>
      </c>
      <c r="C17" s="90"/>
      <c r="D17" s="89">
        <f t="shared" si="0"/>
        <v>25</v>
      </c>
      <c r="E17" s="90"/>
      <c r="F17" s="103">
        <f>D17-H17</f>
        <v>24</v>
      </c>
      <c r="G17" s="103"/>
      <c r="H17" s="104">
        <v>1</v>
      </c>
      <c r="I17" s="105"/>
      <c r="J17" s="106">
        <f t="shared" si="2"/>
        <v>0.96</v>
      </c>
      <c r="K17" s="106"/>
      <c r="L17" s="91">
        <f t="shared" si="3"/>
        <v>0.04</v>
      </c>
      <c r="M17" s="93"/>
    </row>
    <row r="18" spans="1:13" x14ac:dyDescent="0.25">
      <c r="A18" s="15" t="s">
        <v>17</v>
      </c>
      <c r="B18" s="89">
        <v>1</v>
      </c>
      <c r="C18" s="90"/>
      <c r="D18" s="101">
        <f t="shared" si="0"/>
        <v>25</v>
      </c>
      <c r="E18" s="102"/>
      <c r="F18" s="103">
        <f t="shared" si="1"/>
        <v>23</v>
      </c>
      <c r="G18" s="103"/>
      <c r="H18" s="104">
        <v>2</v>
      </c>
      <c r="I18" s="105"/>
      <c r="J18" s="106">
        <f t="shared" si="2"/>
        <v>0.92</v>
      </c>
      <c r="K18" s="106"/>
      <c r="L18" s="91">
        <f t="shared" si="3"/>
        <v>0.08</v>
      </c>
      <c r="M18" s="93"/>
    </row>
    <row r="19" spans="1:13" x14ac:dyDescent="0.25">
      <c r="A19" s="16" t="s">
        <v>18</v>
      </c>
      <c r="B19" s="89">
        <v>1</v>
      </c>
      <c r="C19" s="90"/>
      <c r="D19" s="89">
        <f t="shared" si="0"/>
        <v>25</v>
      </c>
      <c r="E19" s="90"/>
      <c r="F19" s="103">
        <f t="shared" si="1"/>
        <v>21</v>
      </c>
      <c r="G19" s="103"/>
      <c r="H19" s="104">
        <v>4</v>
      </c>
      <c r="I19" s="105"/>
      <c r="J19" s="106">
        <f t="shared" si="2"/>
        <v>0.84</v>
      </c>
      <c r="K19" s="106"/>
      <c r="L19" s="91">
        <f t="shared" si="3"/>
        <v>0.16</v>
      </c>
      <c r="M19" s="93"/>
    </row>
    <row r="20" spans="1:13" ht="15.75" thickBot="1" x14ac:dyDescent="0.3">
      <c r="A20" s="17"/>
      <c r="B20" s="18"/>
      <c r="C20" s="18"/>
      <c r="D20" s="60"/>
      <c r="E20" s="61"/>
      <c r="F20" s="18"/>
      <c r="G20" s="18"/>
      <c r="H20" s="21"/>
      <c r="I20" s="22"/>
      <c r="J20" s="23"/>
      <c r="K20" s="23"/>
      <c r="L20" s="24"/>
      <c r="M20" s="25"/>
    </row>
    <row r="21" spans="1:13" x14ac:dyDescent="0.25">
      <c r="A21" s="10"/>
      <c r="B21" s="94"/>
      <c r="C21" s="95"/>
      <c r="D21" s="94"/>
      <c r="E21" s="95"/>
      <c r="F21" s="94"/>
      <c r="G21" s="95"/>
      <c r="H21" s="96"/>
      <c r="I21" s="97"/>
      <c r="J21" s="98"/>
      <c r="K21" s="99"/>
      <c r="L21" s="98"/>
      <c r="M21" s="100"/>
    </row>
    <row r="22" spans="1:13" x14ac:dyDescent="0.25">
      <c r="A22" s="15" t="s">
        <v>10</v>
      </c>
      <c r="B22" s="89">
        <f>SUM(B13:C21)</f>
        <v>15</v>
      </c>
      <c r="C22" s="90"/>
      <c r="D22" s="89">
        <f>SUM(D13:E21)</f>
        <v>375</v>
      </c>
      <c r="E22" s="90"/>
      <c r="F22" s="89">
        <f>SUM(F13:G21)</f>
        <v>338</v>
      </c>
      <c r="G22" s="90"/>
      <c r="H22" s="89">
        <f>SUM(H13:I21)</f>
        <v>37</v>
      </c>
      <c r="I22" s="90"/>
      <c r="J22" s="91">
        <f>F22/D22</f>
        <v>0.90133333333333332</v>
      </c>
      <c r="K22" s="92"/>
      <c r="L22" s="91">
        <f>H22/D22</f>
        <v>9.8666666666666666E-2</v>
      </c>
      <c r="M22" s="93"/>
    </row>
    <row r="23" spans="1:13" ht="15.75" thickBot="1" x14ac:dyDescent="0.3">
      <c r="A23" s="26"/>
      <c r="B23" s="86"/>
      <c r="C23" s="87"/>
      <c r="D23" s="86"/>
      <c r="E23" s="87"/>
      <c r="F23" s="27"/>
      <c r="G23" s="28"/>
      <c r="H23" s="27"/>
      <c r="I23" s="28"/>
      <c r="J23" s="27"/>
      <c r="K23" s="28"/>
      <c r="L23" s="27"/>
      <c r="M23" s="29"/>
    </row>
    <row r="24" spans="1:13" x14ac:dyDescent="0.25">
      <c r="B24" s="88"/>
      <c r="C24" s="88"/>
      <c r="D24" s="88"/>
      <c r="E24" s="88"/>
    </row>
    <row r="25" spans="1:13" ht="15.75" thickBot="1" x14ac:dyDescent="0.3"/>
    <row r="26" spans="1:13" x14ac:dyDescent="0.25">
      <c r="A26" s="30" t="s">
        <v>19</v>
      </c>
      <c r="B26" s="11"/>
      <c r="C26" s="11"/>
      <c r="D26" s="11"/>
      <c r="E26" s="31">
        <f>H22</f>
        <v>37</v>
      </c>
      <c r="F26" s="32"/>
      <c r="H26" s="30" t="s">
        <v>20</v>
      </c>
      <c r="I26" s="11"/>
      <c r="J26" s="11"/>
      <c r="K26" s="11"/>
      <c r="L26" s="33">
        <f>L22</f>
        <v>9.8666666666666666E-2</v>
      </c>
      <c r="M26" s="34" t="s">
        <v>21</v>
      </c>
    </row>
    <row r="27" spans="1:13" x14ac:dyDescent="0.25">
      <c r="A27" s="35"/>
      <c r="B27" s="36"/>
      <c r="C27" s="36" t="s">
        <v>22</v>
      </c>
      <c r="D27" s="36"/>
      <c r="E27" s="37">
        <v>32</v>
      </c>
      <c r="H27" s="35"/>
      <c r="I27" s="36"/>
      <c r="J27" s="36" t="s">
        <v>22</v>
      </c>
      <c r="K27" s="36"/>
      <c r="L27" s="38">
        <f>E27/D22</f>
        <v>8.533333333333333E-2</v>
      </c>
      <c r="M27" s="37"/>
    </row>
    <row r="28" spans="1:13" x14ac:dyDescent="0.25">
      <c r="A28" s="35"/>
      <c r="B28" s="36"/>
      <c r="C28" s="36" t="s">
        <v>23</v>
      </c>
      <c r="D28" s="36"/>
      <c r="E28" s="37">
        <v>5</v>
      </c>
      <c r="H28" s="35"/>
      <c r="I28" s="36"/>
      <c r="J28" s="36" t="s">
        <v>23</v>
      </c>
      <c r="K28" s="36"/>
      <c r="L28" s="38">
        <f>E28/D22</f>
        <v>1.3333333333333334E-2</v>
      </c>
      <c r="M28" s="37"/>
    </row>
    <row r="29" spans="1:13" ht="15.75" thickBot="1" x14ac:dyDescent="0.3">
      <c r="A29" s="39"/>
      <c r="B29" s="40"/>
      <c r="C29" s="40" t="s">
        <v>24</v>
      </c>
      <c r="D29" s="40"/>
      <c r="E29" s="29">
        <f>E26-(E27+E28)</f>
        <v>0</v>
      </c>
      <c r="H29" s="39"/>
      <c r="I29" s="40"/>
      <c r="J29" s="40" t="s">
        <v>25</v>
      </c>
      <c r="K29" s="40"/>
      <c r="L29" s="41">
        <f>E29/D22</f>
        <v>0</v>
      </c>
      <c r="M29" s="29"/>
    </row>
    <row r="30" spans="1:13" x14ac:dyDescent="0.25">
      <c r="A30" s="36"/>
      <c r="B30" s="36"/>
      <c r="C30" s="36"/>
      <c r="D30" s="36"/>
      <c r="E30" s="36"/>
      <c r="G30" s="36"/>
      <c r="H30" s="36"/>
      <c r="I30" s="36"/>
      <c r="J30" s="36"/>
      <c r="K30" s="38"/>
      <c r="L30" s="36"/>
    </row>
    <row r="31" spans="1:13" ht="15.75" thickBot="1" x14ac:dyDescent="0.3">
      <c r="G31" s="36"/>
      <c r="H31" s="36"/>
      <c r="I31" s="36"/>
      <c r="J31" s="36"/>
      <c r="K31" s="36"/>
    </row>
    <row r="32" spans="1:13" x14ac:dyDescent="0.25">
      <c r="A32" s="30" t="s">
        <v>26</v>
      </c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4"/>
    </row>
    <row r="33" spans="1:13" ht="15.75" thickBot="1" x14ac:dyDescent="0.3">
      <c r="A33" s="39" t="s">
        <v>27</v>
      </c>
      <c r="B33" s="40"/>
      <c r="C33" s="40"/>
      <c r="D33" s="40"/>
      <c r="E33" s="40"/>
      <c r="F33" s="40"/>
      <c r="G33" s="40"/>
      <c r="H33" s="40"/>
      <c r="I33" s="40"/>
      <c r="J33" s="40"/>
      <c r="K33" s="40"/>
      <c r="L33" s="40"/>
      <c r="M33" s="29"/>
    </row>
  </sheetData>
  <mergeCells count="67">
    <mergeCell ref="B23:C23"/>
    <mergeCell ref="D23:E23"/>
    <mergeCell ref="B24:C24"/>
    <mergeCell ref="D24:E24"/>
    <mergeCell ref="B22:C22"/>
    <mergeCell ref="D22:E22"/>
    <mergeCell ref="F22:G22"/>
    <mergeCell ref="H22:I22"/>
    <mergeCell ref="J22:K22"/>
    <mergeCell ref="L22:M22"/>
    <mergeCell ref="B21:C21"/>
    <mergeCell ref="D21:E21"/>
    <mergeCell ref="F21:G21"/>
    <mergeCell ref="H21:I21"/>
    <mergeCell ref="J21:K21"/>
    <mergeCell ref="L21:M21"/>
    <mergeCell ref="L19:M19"/>
    <mergeCell ref="B18:C18"/>
    <mergeCell ref="D18:E18"/>
    <mergeCell ref="F18:G18"/>
    <mergeCell ref="H18:I18"/>
    <mergeCell ref="J18:K18"/>
    <mergeCell ref="L18:M18"/>
    <mergeCell ref="B19:C19"/>
    <mergeCell ref="D19:E19"/>
    <mergeCell ref="F19:G19"/>
    <mergeCell ref="H19:I19"/>
    <mergeCell ref="J19:K19"/>
    <mergeCell ref="L17:M17"/>
    <mergeCell ref="B16:C16"/>
    <mergeCell ref="D16:E16"/>
    <mergeCell ref="F16:G16"/>
    <mergeCell ref="H16:I16"/>
    <mergeCell ref="J16:K16"/>
    <mergeCell ref="L16:M16"/>
    <mergeCell ref="B17:C17"/>
    <mergeCell ref="D17:E17"/>
    <mergeCell ref="F17:G17"/>
    <mergeCell ref="H17:I17"/>
    <mergeCell ref="J17:K17"/>
    <mergeCell ref="L15:M15"/>
    <mergeCell ref="J13:K13"/>
    <mergeCell ref="L13:M13"/>
    <mergeCell ref="B14:C14"/>
    <mergeCell ref="D14:E14"/>
    <mergeCell ref="F14:G14"/>
    <mergeCell ref="H14:I14"/>
    <mergeCell ref="J14:K14"/>
    <mergeCell ref="L14:M14"/>
    <mergeCell ref="B15:C15"/>
    <mergeCell ref="D15:E15"/>
    <mergeCell ref="F15:G15"/>
    <mergeCell ref="H15:I15"/>
    <mergeCell ref="J15:K15"/>
    <mergeCell ref="D11:E11"/>
    <mergeCell ref="F11:G11"/>
    <mergeCell ref="H11:I11"/>
    <mergeCell ref="B13:C13"/>
    <mergeCell ref="D13:E13"/>
    <mergeCell ref="F13:G13"/>
    <mergeCell ref="H13:I13"/>
    <mergeCell ref="L10:M10"/>
    <mergeCell ref="B10:C10"/>
    <mergeCell ref="D10:E10"/>
    <mergeCell ref="F10:G10"/>
    <mergeCell ref="H10:I10"/>
    <mergeCell ref="J10:K10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2D992B-4275-4FD8-892B-64C8F56C2059}">
  <dimension ref="A2:M33"/>
  <sheetViews>
    <sheetView workbookViewId="0">
      <selection activeCell="D4" sqref="D4"/>
    </sheetView>
  </sheetViews>
  <sheetFormatPr defaultRowHeight="15" x14ac:dyDescent="0.25"/>
  <cols>
    <col min="1" max="1" width="33.5703125" customWidth="1"/>
  </cols>
  <sheetData>
    <row r="2" spans="1:13" x14ac:dyDescent="0.25">
      <c r="B2" s="1" t="s">
        <v>0</v>
      </c>
      <c r="C2" s="1"/>
      <c r="D2" s="1"/>
    </row>
    <row r="3" spans="1:13" x14ac:dyDescent="0.25">
      <c r="D3" s="2" t="s">
        <v>34</v>
      </c>
    </row>
    <row r="7" spans="1:13" x14ac:dyDescent="0.25">
      <c r="A7" t="s">
        <v>1</v>
      </c>
    </row>
    <row r="9" spans="1:13" ht="15.75" thickBot="1" x14ac:dyDescent="0.3"/>
    <row r="10" spans="1:13" x14ac:dyDescent="0.25">
      <c r="A10" s="3" t="s">
        <v>2</v>
      </c>
      <c r="B10" s="111" t="s">
        <v>3</v>
      </c>
      <c r="C10" s="112"/>
      <c r="D10" s="109" t="s">
        <v>4</v>
      </c>
      <c r="E10" s="113"/>
      <c r="F10" s="109" t="s">
        <v>5</v>
      </c>
      <c r="G10" s="113"/>
      <c r="H10" s="109" t="s">
        <v>6</v>
      </c>
      <c r="I10" s="113"/>
      <c r="J10" s="109" t="s">
        <v>7</v>
      </c>
      <c r="K10" s="113"/>
      <c r="L10" s="109" t="s">
        <v>8</v>
      </c>
      <c r="M10" s="110"/>
    </row>
    <row r="11" spans="1:13" ht="15.75" thickBot="1" x14ac:dyDescent="0.3">
      <c r="A11" s="4"/>
      <c r="B11" s="5"/>
      <c r="C11" s="6"/>
      <c r="D11" s="107" t="s">
        <v>9</v>
      </c>
      <c r="E11" s="108"/>
      <c r="F11" s="107" t="s">
        <v>10</v>
      </c>
      <c r="G11" s="108"/>
      <c r="H11" s="107" t="s">
        <v>11</v>
      </c>
      <c r="I11" s="108"/>
      <c r="J11" s="64"/>
      <c r="K11" s="65"/>
      <c r="L11" s="64"/>
      <c r="M11" s="9"/>
    </row>
    <row r="12" spans="1:13" x14ac:dyDescent="0.25">
      <c r="A12" s="10"/>
      <c r="B12" s="11"/>
      <c r="C12" s="11"/>
      <c r="D12" s="12"/>
      <c r="E12" s="13"/>
      <c r="F12" s="11"/>
      <c r="G12" s="11"/>
      <c r="H12" s="12"/>
      <c r="I12" s="13"/>
      <c r="J12" s="11"/>
      <c r="K12" s="11"/>
      <c r="L12" s="12"/>
      <c r="M12" s="14"/>
    </row>
    <row r="13" spans="1:13" x14ac:dyDescent="0.25">
      <c r="A13" s="15" t="s">
        <v>12</v>
      </c>
      <c r="B13" s="89">
        <v>3</v>
      </c>
      <c r="C13" s="90"/>
      <c r="D13" s="89">
        <f t="shared" ref="D13:D19" si="0">B13*27</f>
        <v>81</v>
      </c>
      <c r="E13" s="90"/>
      <c r="F13" s="103">
        <f t="shared" ref="F13:F19" si="1">D13-H13</f>
        <v>73</v>
      </c>
      <c r="G13" s="103"/>
      <c r="H13" s="104">
        <v>8</v>
      </c>
      <c r="I13" s="105"/>
      <c r="J13" s="106">
        <f t="shared" ref="J13:J19" si="2">F13/D13</f>
        <v>0.90123456790123457</v>
      </c>
      <c r="K13" s="106"/>
      <c r="L13" s="91">
        <f t="shared" ref="L13:L19" si="3">H13/D13</f>
        <v>9.8765432098765427E-2</v>
      </c>
      <c r="M13" s="93"/>
    </row>
    <row r="14" spans="1:13" x14ac:dyDescent="0.25">
      <c r="A14" s="15" t="s">
        <v>13</v>
      </c>
      <c r="B14" s="89">
        <v>3</v>
      </c>
      <c r="C14" s="90"/>
      <c r="D14" s="89">
        <f t="shared" si="0"/>
        <v>81</v>
      </c>
      <c r="E14" s="90"/>
      <c r="F14" s="103">
        <f t="shared" si="1"/>
        <v>72</v>
      </c>
      <c r="G14" s="103"/>
      <c r="H14" s="104">
        <v>9</v>
      </c>
      <c r="I14" s="105"/>
      <c r="J14" s="106">
        <f t="shared" si="2"/>
        <v>0.88888888888888884</v>
      </c>
      <c r="K14" s="106"/>
      <c r="L14" s="91">
        <f t="shared" si="3"/>
        <v>0.1111111111111111</v>
      </c>
      <c r="M14" s="93"/>
    </row>
    <row r="15" spans="1:13" x14ac:dyDescent="0.25">
      <c r="A15" s="15" t="s">
        <v>14</v>
      </c>
      <c r="B15" s="89">
        <v>1</v>
      </c>
      <c r="C15" s="90"/>
      <c r="D15" s="89">
        <f t="shared" si="0"/>
        <v>27</v>
      </c>
      <c r="E15" s="90"/>
      <c r="F15" s="103">
        <f t="shared" si="1"/>
        <v>17</v>
      </c>
      <c r="G15" s="103"/>
      <c r="H15" s="104">
        <v>10</v>
      </c>
      <c r="I15" s="105"/>
      <c r="J15" s="106">
        <f t="shared" si="2"/>
        <v>0.62962962962962965</v>
      </c>
      <c r="K15" s="106"/>
      <c r="L15" s="91">
        <f t="shared" si="3"/>
        <v>0.37037037037037035</v>
      </c>
      <c r="M15" s="93"/>
    </row>
    <row r="16" spans="1:13" x14ac:dyDescent="0.25">
      <c r="A16" s="15" t="s">
        <v>15</v>
      </c>
      <c r="B16" s="89">
        <v>5</v>
      </c>
      <c r="C16" s="90"/>
      <c r="D16" s="89">
        <f t="shared" si="0"/>
        <v>135</v>
      </c>
      <c r="E16" s="90"/>
      <c r="F16" s="103">
        <f t="shared" si="1"/>
        <v>106</v>
      </c>
      <c r="G16" s="103"/>
      <c r="H16" s="104">
        <v>29</v>
      </c>
      <c r="I16" s="105"/>
      <c r="J16" s="106">
        <f t="shared" si="2"/>
        <v>0.78518518518518521</v>
      </c>
      <c r="K16" s="106"/>
      <c r="L16" s="91">
        <f t="shared" si="3"/>
        <v>0.21481481481481482</v>
      </c>
      <c r="M16" s="93"/>
    </row>
    <row r="17" spans="1:13" x14ac:dyDescent="0.25">
      <c r="A17" s="15" t="s">
        <v>16</v>
      </c>
      <c r="B17" s="89">
        <v>1</v>
      </c>
      <c r="C17" s="90"/>
      <c r="D17" s="89">
        <f t="shared" si="0"/>
        <v>27</v>
      </c>
      <c r="E17" s="90"/>
      <c r="F17" s="103">
        <f>D17-H17</f>
        <v>19</v>
      </c>
      <c r="G17" s="103"/>
      <c r="H17" s="104">
        <v>8</v>
      </c>
      <c r="I17" s="105"/>
      <c r="J17" s="106">
        <f t="shared" si="2"/>
        <v>0.70370370370370372</v>
      </c>
      <c r="K17" s="106"/>
      <c r="L17" s="91">
        <f t="shared" si="3"/>
        <v>0.29629629629629628</v>
      </c>
      <c r="M17" s="93"/>
    </row>
    <row r="18" spans="1:13" x14ac:dyDescent="0.25">
      <c r="A18" s="15" t="s">
        <v>17</v>
      </c>
      <c r="B18" s="89">
        <v>1</v>
      </c>
      <c r="C18" s="90"/>
      <c r="D18" s="101">
        <f t="shared" si="0"/>
        <v>27</v>
      </c>
      <c r="E18" s="102"/>
      <c r="F18" s="103">
        <f t="shared" si="1"/>
        <v>24</v>
      </c>
      <c r="G18" s="103"/>
      <c r="H18" s="104">
        <v>3</v>
      </c>
      <c r="I18" s="105"/>
      <c r="J18" s="106">
        <f t="shared" si="2"/>
        <v>0.88888888888888884</v>
      </c>
      <c r="K18" s="106"/>
      <c r="L18" s="91">
        <f t="shared" si="3"/>
        <v>0.1111111111111111</v>
      </c>
      <c r="M18" s="93"/>
    </row>
    <row r="19" spans="1:13" x14ac:dyDescent="0.25">
      <c r="A19" s="16" t="s">
        <v>18</v>
      </c>
      <c r="B19" s="89">
        <v>1</v>
      </c>
      <c r="C19" s="90"/>
      <c r="D19" s="89">
        <f t="shared" si="0"/>
        <v>27</v>
      </c>
      <c r="E19" s="90"/>
      <c r="F19" s="103">
        <f t="shared" si="1"/>
        <v>16</v>
      </c>
      <c r="G19" s="103"/>
      <c r="H19" s="104">
        <v>11</v>
      </c>
      <c r="I19" s="105"/>
      <c r="J19" s="106">
        <f t="shared" si="2"/>
        <v>0.59259259259259256</v>
      </c>
      <c r="K19" s="106"/>
      <c r="L19" s="91">
        <f t="shared" si="3"/>
        <v>0.40740740740740738</v>
      </c>
      <c r="M19" s="93"/>
    </row>
    <row r="20" spans="1:13" ht="15.75" thickBot="1" x14ac:dyDescent="0.3">
      <c r="A20" s="17"/>
      <c r="B20" s="18"/>
      <c r="C20" s="18"/>
      <c r="D20" s="62"/>
      <c r="E20" s="63"/>
      <c r="F20" s="18"/>
      <c r="G20" s="18"/>
      <c r="H20" s="21"/>
      <c r="I20" s="22"/>
      <c r="J20" s="23"/>
      <c r="K20" s="23"/>
      <c r="L20" s="24"/>
      <c r="M20" s="25"/>
    </row>
    <row r="21" spans="1:13" x14ac:dyDescent="0.25">
      <c r="A21" s="10"/>
      <c r="B21" s="94"/>
      <c r="C21" s="95"/>
      <c r="D21" s="94"/>
      <c r="E21" s="95"/>
      <c r="F21" s="94"/>
      <c r="G21" s="95"/>
      <c r="H21" s="96"/>
      <c r="I21" s="97"/>
      <c r="J21" s="98"/>
      <c r="K21" s="99"/>
      <c r="L21" s="98"/>
      <c r="M21" s="100"/>
    </row>
    <row r="22" spans="1:13" x14ac:dyDescent="0.25">
      <c r="A22" s="15" t="s">
        <v>10</v>
      </c>
      <c r="B22" s="89">
        <f>SUM(B13:C21)</f>
        <v>15</v>
      </c>
      <c r="C22" s="90"/>
      <c r="D22" s="89">
        <f>SUM(D13:E21)</f>
        <v>405</v>
      </c>
      <c r="E22" s="90"/>
      <c r="F22" s="89">
        <f>SUM(F13:G21)</f>
        <v>327</v>
      </c>
      <c r="G22" s="90"/>
      <c r="H22" s="89">
        <f>SUM(H13:I21)</f>
        <v>78</v>
      </c>
      <c r="I22" s="90"/>
      <c r="J22" s="91">
        <f>F22/D22</f>
        <v>0.80740740740740746</v>
      </c>
      <c r="K22" s="92"/>
      <c r="L22" s="91">
        <f>H22/D22</f>
        <v>0.19259259259259259</v>
      </c>
      <c r="M22" s="93"/>
    </row>
    <row r="23" spans="1:13" ht="15.75" thickBot="1" x14ac:dyDescent="0.3">
      <c r="A23" s="26"/>
      <c r="B23" s="86"/>
      <c r="C23" s="87"/>
      <c r="D23" s="86"/>
      <c r="E23" s="87"/>
      <c r="F23" s="27"/>
      <c r="G23" s="28"/>
      <c r="H23" s="27"/>
      <c r="I23" s="28"/>
      <c r="J23" s="27"/>
      <c r="K23" s="28"/>
      <c r="L23" s="27"/>
      <c r="M23" s="29"/>
    </row>
    <row r="24" spans="1:13" x14ac:dyDescent="0.25">
      <c r="B24" s="88"/>
      <c r="C24" s="88"/>
      <c r="D24" s="88"/>
      <c r="E24" s="88"/>
    </row>
    <row r="25" spans="1:13" ht="15.75" thickBot="1" x14ac:dyDescent="0.3"/>
    <row r="26" spans="1:13" x14ac:dyDescent="0.25">
      <c r="A26" s="30" t="s">
        <v>19</v>
      </c>
      <c r="B26" s="11"/>
      <c r="C26" s="11"/>
      <c r="D26" s="11"/>
      <c r="E26" s="31">
        <f>H22</f>
        <v>78</v>
      </c>
      <c r="F26" s="32"/>
      <c r="H26" s="30" t="s">
        <v>20</v>
      </c>
      <c r="I26" s="11"/>
      <c r="J26" s="11"/>
      <c r="K26" s="11"/>
      <c r="L26" s="33">
        <f>L22</f>
        <v>0.19259259259259259</v>
      </c>
      <c r="M26" s="34" t="s">
        <v>21</v>
      </c>
    </row>
    <row r="27" spans="1:13" x14ac:dyDescent="0.25">
      <c r="A27" s="35"/>
      <c r="B27" s="36"/>
      <c r="C27" s="36" t="s">
        <v>22</v>
      </c>
      <c r="D27" s="36"/>
      <c r="E27" s="37">
        <v>78</v>
      </c>
      <c r="H27" s="35"/>
      <c r="I27" s="36"/>
      <c r="J27" s="36" t="s">
        <v>22</v>
      </c>
      <c r="K27" s="36"/>
      <c r="L27" s="38">
        <f>E27/D22</f>
        <v>0.19259259259259259</v>
      </c>
      <c r="M27" s="37"/>
    </row>
    <row r="28" spans="1:13" x14ac:dyDescent="0.25">
      <c r="A28" s="35"/>
      <c r="B28" s="36"/>
      <c r="C28" s="36" t="s">
        <v>23</v>
      </c>
      <c r="D28" s="36"/>
      <c r="E28" s="37">
        <v>0</v>
      </c>
      <c r="H28" s="35"/>
      <c r="I28" s="36"/>
      <c r="J28" s="36" t="s">
        <v>23</v>
      </c>
      <c r="K28" s="36"/>
      <c r="L28" s="38">
        <f>E28/D22</f>
        <v>0</v>
      </c>
      <c r="M28" s="37"/>
    </row>
    <row r="29" spans="1:13" ht="15.75" thickBot="1" x14ac:dyDescent="0.3">
      <c r="A29" s="39"/>
      <c r="B29" s="40"/>
      <c r="C29" s="40" t="s">
        <v>24</v>
      </c>
      <c r="D29" s="40"/>
      <c r="E29" s="29">
        <f>E26-(E27+E28)</f>
        <v>0</v>
      </c>
      <c r="H29" s="39"/>
      <c r="I29" s="40"/>
      <c r="J29" s="40" t="s">
        <v>25</v>
      </c>
      <c r="K29" s="40"/>
      <c r="L29" s="41">
        <f>E29/D22</f>
        <v>0</v>
      </c>
      <c r="M29" s="29"/>
    </row>
    <row r="30" spans="1:13" x14ac:dyDescent="0.25">
      <c r="A30" s="36"/>
      <c r="B30" s="36"/>
      <c r="C30" s="36"/>
      <c r="D30" s="36"/>
      <c r="E30" s="36"/>
      <c r="G30" s="36"/>
      <c r="H30" s="36"/>
      <c r="I30" s="36"/>
      <c r="J30" s="36"/>
      <c r="K30" s="38"/>
      <c r="L30" s="36"/>
    </row>
    <row r="31" spans="1:13" ht="15.75" thickBot="1" x14ac:dyDescent="0.3">
      <c r="G31" s="36"/>
      <c r="H31" s="36"/>
      <c r="I31" s="36"/>
      <c r="J31" s="36"/>
      <c r="K31" s="36"/>
    </row>
    <row r="32" spans="1:13" x14ac:dyDescent="0.25">
      <c r="A32" s="30" t="s">
        <v>26</v>
      </c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4"/>
    </row>
    <row r="33" spans="1:13" ht="15.75" thickBot="1" x14ac:dyDescent="0.3">
      <c r="A33" s="39" t="s">
        <v>27</v>
      </c>
      <c r="B33" s="40"/>
      <c r="C33" s="40"/>
      <c r="D33" s="40"/>
      <c r="E33" s="40"/>
      <c r="F33" s="40"/>
      <c r="G33" s="40"/>
      <c r="H33" s="40"/>
      <c r="I33" s="40"/>
      <c r="J33" s="40"/>
      <c r="K33" s="40"/>
      <c r="L33" s="40"/>
      <c r="M33" s="29"/>
    </row>
  </sheetData>
  <mergeCells count="67">
    <mergeCell ref="L10:M10"/>
    <mergeCell ref="B10:C10"/>
    <mergeCell ref="D10:E10"/>
    <mergeCell ref="F10:G10"/>
    <mergeCell ref="H10:I10"/>
    <mergeCell ref="J10:K10"/>
    <mergeCell ref="D11:E11"/>
    <mergeCell ref="F11:G11"/>
    <mergeCell ref="H11:I11"/>
    <mergeCell ref="B13:C13"/>
    <mergeCell ref="D13:E13"/>
    <mergeCell ref="F13:G13"/>
    <mergeCell ref="H13:I13"/>
    <mergeCell ref="L15:M15"/>
    <mergeCell ref="J13:K13"/>
    <mergeCell ref="L13:M13"/>
    <mergeCell ref="B14:C14"/>
    <mergeCell ref="D14:E14"/>
    <mergeCell ref="F14:G14"/>
    <mergeCell ref="H14:I14"/>
    <mergeCell ref="J14:K14"/>
    <mergeCell ref="L14:M14"/>
    <mergeCell ref="B15:C15"/>
    <mergeCell ref="D15:E15"/>
    <mergeCell ref="F15:G15"/>
    <mergeCell ref="H15:I15"/>
    <mergeCell ref="J15:K15"/>
    <mergeCell ref="L17:M17"/>
    <mergeCell ref="B16:C16"/>
    <mergeCell ref="D16:E16"/>
    <mergeCell ref="F16:G16"/>
    <mergeCell ref="H16:I16"/>
    <mergeCell ref="J16:K16"/>
    <mergeCell ref="L16:M16"/>
    <mergeCell ref="B17:C17"/>
    <mergeCell ref="D17:E17"/>
    <mergeCell ref="F17:G17"/>
    <mergeCell ref="H17:I17"/>
    <mergeCell ref="J17:K17"/>
    <mergeCell ref="L19:M19"/>
    <mergeCell ref="B18:C18"/>
    <mergeCell ref="D18:E18"/>
    <mergeCell ref="F18:G18"/>
    <mergeCell ref="H18:I18"/>
    <mergeCell ref="J18:K18"/>
    <mergeCell ref="L18:M18"/>
    <mergeCell ref="B19:C19"/>
    <mergeCell ref="D19:E19"/>
    <mergeCell ref="F19:G19"/>
    <mergeCell ref="H19:I19"/>
    <mergeCell ref="J19:K19"/>
    <mergeCell ref="F22:G22"/>
    <mergeCell ref="H22:I22"/>
    <mergeCell ref="J22:K22"/>
    <mergeCell ref="L22:M22"/>
    <mergeCell ref="B21:C21"/>
    <mergeCell ref="D21:E21"/>
    <mergeCell ref="F21:G21"/>
    <mergeCell ref="H21:I21"/>
    <mergeCell ref="J21:K21"/>
    <mergeCell ref="L21:M21"/>
    <mergeCell ref="B23:C23"/>
    <mergeCell ref="D23:E23"/>
    <mergeCell ref="B24:C24"/>
    <mergeCell ref="D24:E24"/>
    <mergeCell ref="B22:C22"/>
    <mergeCell ref="D22:E22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0A8AB-AF53-4223-8B46-1FA53DC7A918}">
  <dimension ref="A2:M33"/>
  <sheetViews>
    <sheetView workbookViewId="0">
      <selection activeCell="D13" sqref="D13:E13"/>
    </sheetView>
  </sheetViews>
  <sheetFormatPr defaultRowHeight="15" x14ac:dyDescent="0.25"/>
  <cols>
    <col min="1" max="1" width="33.5703125" customWidth="1"/>
  </cols>
  <sheetData>
    <row r="2" spans="1:13" x14ac:dyDescent="0.25">
      <c r="B2" s="1" t="s">
        <v>0</v>
      </c>
      <c r="C2" s="1"/>
      <c r="D2" s="1"/>
    </row>
    <row r="3" spans="1:13" x14ac:dyDescent="0.25">
      <c r="D3" s="2" t="s">
        <v>35</v>
      </c>
    </row>
    <row r="7" spans="1:13" x14ac:dyDescent="0.25">
      <c r="A7" t="s">
        <v>1</v>
      </c>
    </row>
    <row r="9" spans="1:13" ht="15.75" thickBot="1" x14ac:dyDescent="0.3"/>
    <row r="10" spans="1:13" x14ac:dyDescent="0.25">
      <c r="A10" s="3" t="s">
        <v>2</v>
      </c>
      <c r="B10" s="111" t="s">
        <v>3</v>
      </c>
      <c r="C10" s="112"/>
      <c r="D10" s="109" t="s">
        <v>4</v>
      </c>
      <c r="E10" s="113"/>
      <c r="F10" s="109" t="s">
        <v>5</v>
      </c>
      <c r="G10" s="113"/>
      <c r="H10" s="109" t="s">
        <v>6</v>
      </c>
      <c r="I10" s="113"/>
      <c r="J10" s="109" t="s">
        <v>7</v>
      </c>
      <c r="K10" s="113"/>
      <c r="L10" s="109" t="s">
        <v>8</v>
      </c>
      <c r="M10" s="110"/>
    </row>
    <row r="11" spans="1:13" ht="15.75" thickBot="1" x14ac:dyDescent="0.3">
      <c r="A11" s="4"/>
      <c r="B11" s="5"/>
      <c r="C11" s="6"/>
      <c r="D11" s="107" t="s">
        <v>9</v>
      </c>
      <c r="E11" s="108"/>
      <c r="F11" s="107" t="s">
        <v>10</v>
      </c>
      <c r="G11" s="108"/>
      <c r="H11" s="107" t="s">
        <v>11</v>
      </c>
      <c r="I11" s="108"/>
      <c r="J11" s="66"/>
      <c r="K11" s="67"/>
      <c r="L11" s="66"/>
      <c r="M11" s="9"/>
    </row>
    <row r="12" spans="1:13" x14ac:dyDescent="0.25">
      <c r="A12" s="10"/>
      <c r="B12" s="11"/>
      <c r="C12" s="11"/>
      <c r="D12" s="12"/>
      <c r="E12" s="13"/>
      <c r="F12" s="11"/>
      <c r="G12" s="11"/>
      <c r="H12" s="12"/>
      <c r="I12" s="13"/>
      <c r="J12" s="11"/>
      <c r="K12" s="11"/>
      <c r="L12" s="12"/>
      <c r="M12" s="14"/>
    </row>
    <row r="13" spans="1:13" x14ac:dyDescent="0.25">
      <c r="A13" s="15" t="s">
        <v>12</v>
      </c>
      <c r="B13" s="89">
        <v>3</v>
      </c>
      <c r="C13" s="90"/>
      <c r="D13" s="89">
        <f t="shared" ref="D13:D19" si="0">B13*26</f>
        <v>78</v>
      </c>
      <c r="E13" s="90"/>
      <c r="F13" s="103">
        <f t="shared" ref="F13:F19" si="1">D13-H13</f>
        <v>52</v>
      </c>
      <c r="G13" s="103"/>
      <c r="H13" s="104">
        <v>26</v>
      </c>
      <c r="I13" s="105"/>
      <c r="J13" s="106">
        <f t="shared" ref="J13:J19" si="2">F13/D13</f>
        <v>0.66666666666666663</v>
      </c>
      <c r="K13" s="106"/>
      <c r="L13" s="91">
        <f t="shared" ref="L13:L19" si="3">H13/D13</f>
        <v>0.33333333333333331</v>
      </c>
      <c r="M13" s="93"/>
    </row>
    <row r="14" spans="1:13" x14ac:dyDescent="0.25">
      <c r="A14" s="15" t="s">
        <v>13</v>
      </c>
      <c r="B14" s="89">
        <v>3</v>
      </c>
      <c r="C14" s="90"/>
      <c r="D14" s="89">
        <f t="shared" si="0"/>
        <v>78</v>
      </c>
      <c r="E14" s="90"/>
      <c r="F14" s="103">
        <f t="shared" si="1"/>
        <v>67</v>
      </c>
      <c r="G14" s="103"/>
      <c r="H14" s="104">
        <v>11</v>
      </c>
      <c r="I14" s="105"/>
      <c r="J14" s="106">
        <f t="shared" si="2"/>
        <v>0.85897435897435892</v>
      </c>
      <c r="K14" s="106"/>
      <c r="L14" s="91">
        <f t="shared" si="3"/>
        <v>0.14102564102564102</v>
      </c>
      <c r="M14" s="93"/>
    </row>
    <row r="15" spans="1:13" x14ac:dyDescent="0.25">
      <c r="A15" s="15" t="s">
        <v>14</v>
      </c>
      <c r="B15" s="89">
        <v>1</v>
      </c>
      <c r="C15" s="90"/>
      <c r="D15" s="89">
        <f t="shared" si="0"/>
        <v>26</v>
      </c>
      <c r="E15" s="90"/>
      <c r="F15" s="103">
        <f t="shared" si="1"/>
        <v>24</v>
      </c>
      <c r="G15" s="103"/>
      <c r="H15" s="104">
        <v>2</v>
      </c>
      <c r="I15" s="105"/>
      <c r="J15" s="106">
        <f t="shared" si="2"/>
        <v>0.92307692307692313</v>
      </c>
      <c r="K15" s="106"/>
      <c r="L15" s="91">
        <f t="shared" si="3"/>
        <v>7.6923076923076927E-2</v>
      </c>
      <c r="M15" s="93"/>
    </row>
    <row r="16" spans="1:13" x14ac:dyDescent="0.25">
      <c r="A16" s="15" t="s">
        <v>15</v>
      </c>
      <c r="B16" s="89">
        <v>5</v>
      </c>
      <c r="C16" s="90"/>
      <c r="D16" s="89">
        <f t="shared" si="0"/>
        <v>130</v>
      </c>
      <c r="E16" s="90"/>
      <c r="F16" s="103">
        <f t="shared" si="1"/>
        <v>92</v>
      </c>
      <c r="G16" s="103"/>
      <c r="H16" s="104">
        <v>38</v>
      </c>
      <c r="I16" s="105"/>
      <c r="J16" s="106">
        <f t="shared" si="2"/>
        <v>0.70769230769230773</v>
      </c>
      <c r="K16" s="106"/>
      <c r="L16" s="91">
        <f t="shared" si="3"/>
        <v>0.29230769230769232</v>
      </c>
      <c r="M16" s="93"/>
    </row>
    <row r="17" spans="1:13" x14ac:dyDescent="0.25">
      <c r="A17" s="15" t="s">
        <v>16</v>
      </c>
      <c r="B17" s="89">
        <v>1</v>
      </c>
      <c r="C17" s="90"/>
      <c r="D17" s="89">
        <f t="shared" si="0"/>
        <v>26</v>
      </c>
      <c r="E17" s="90"/>
      <c r="F17" s="103">
        <f>D17-H17</f>
        <v>22</v>
      </c>
      <c r="G17" s="103"/>
      <c r="H17" s="104">
        <v>4</v>
      </c>
      <c r="I17" s="105"/>
      <c r="J17" s="106">
        <f t="shared" si="2"/>
        <v>0.84615384615384615</v>
      </c>
      <c r="K17" s="106"/>
      <c r="L17" s="91">
        <f t="shared" si="3"/>
        <v>0.15384615384615385</v>
      </c>
      <c r="M17" s="93"/>
    </row>
    <row r="18" spans="1:13" x14ac:dyDescent="0.25">
      <c r="A18" s="15" t="s">
        <v>17</v>
      </c>
      <c r="B18" s="89">
        <v>1</v>
      </c>
      <c r="C18" s="90"/>
      <c r="D18" s="101">
        <f t="shared" si="0"/>
        <v>26</v>
      </c>
      <c r="E18" s="102"/>
      <c r="F18" s="103">
        <f t="shared" si="1"/>
        <v>3</v>
      </c>
      <c r="G18" s="103"/>
      <c r="H18" s="104">
        <v>23</v>
      </c>
      <c r="I18" s="105"/>
      <c r="J18" s="106">
        <f t="shared" si="2"/>
        <v>0.11538461538461539</v>
      </c>
      <c r="K18" s="106"/>
      <c r="L18" s="91">
        <f t="shared" si="3"/>
        <v>0.88461538461538458</v>
      </c>
      <c r="M18" s="93"/>
    </row>
    <row r="19" spans="1:13" x14ac:dyDescent="0.25">
      <c r="A19" s="16" t="s">
        <v>18</v>
      </c>
      <c r="B19" s="89">
        <v>1</v>
      </c>
      <c r="C19" s="90"/>
      <c r="D19" s="89">
        <f t="shared" si="0"/>
        <v>26</v>
      </c>
      <c r="E19" s="90"/>
      <c r="F19" s="103">
        <f t="shared" si="1"/>
        <v>12</v>
      </c>
      <c r="G19" s="103"/>
      <c r="H19" s="104">
        <v>14</v>
      </c>
      <c r="I19" s="105"/>
      <c r="J19" s="106">
        <f t="shared" si="2"/>
        <v>0.46153846153846156</v>
      </c>
      <c r="K19" s="106"/>
      <c r="L19" s="91">
        <f t="shared" si="3"/>
        <v>0.53846153846153844</v>
      </c>
      <c r="M19" s="93"/>
    </row>
    <row r="20" spans="1:13" ht="15.75" thickBot="1" x14ac:dyDescent="0.3">
      <c r="A20" s="17"/>
      <c r="B20" s="18"/>
      <c r="C20" s="18"/>
      <c r="D20" s="68"/>
      <c r="E20" s="69"/>
      <c r="F20" s="18"/>
      <c r="G20" s="18"/>
      <c r="H20" s="21"/>
      <c r="I20" s="22"/>
      <c r="J20" s="23"/>
      <c r="K20" s="23"/>
      <c r="L20" s="24"/>
      <c r="M20" s="25"/>
    </row>
    <row r="21" spans="1:13" x14ac:dyDescent="0.25">
      <c r="A21" s="10"/>
      <c r="B21" s="94"/>
      <c r="C21" s="95"/>
      <c r="D21" s="94"/>
      <c r="E21" s="95"/>
      <c r="F21" s="94"/>
      <c r="G21" s="95"/>
      <c r="H21" s="96"/>
      <c r="I21" s="97"/>
      <c r="J21" s="98"/>
      <c r="K21" s="99"/>
      <c r="L21" s="98"/>
      <c r="M21" s="100"/>
    </row>
    <row r="22" spans="1:13" x14ac:dyDescent="0.25">
      <c r="A22" s="15" t="s">
        <v>10</v>
      </c>
      <c r="B22" s="89">
        <f>SUM(B13:C21)</f>
        <v>15</v>
      </c>
      <c r="C22" s="90"/>
      <c r="D22" s="89">
        <f>SUM(D13:E21)</f>
        <v>390</v>
      </c>
      <c r="E22" s="90"/>
      <c r="F22" s="89">
        <f>SUM(F13:G21)</f>
        <v>272</v>
      </c>
      <c r="G22" s="90"/>
      <c r="H22" s="89">
        <f>SUM(H13:I21)</f>
        <v>118</v>
      </c>
      <c r="I22" s="90"/>
      <c r="J22" s="91">
        <f>F22/D22</f>
        <v>0.6974358974358974</v>
      </c>
      <c r="K22" s="92"/>
      <c r="L22" s="91">
        <f>H22/D22</f>
        <v>0.30256410256410254</v>
      </c>
      <c r="M22" s="93"/>
    </row>
    <row r="23" spans="1:13" ht="15.75" thickBot="1" x14ac:dyDescent="0.3">
      <c r="A23" s="26"/>
      <c r="B23" s="86"/>
      <c r="C23" s="87"/>
      <c r="D23" s="86"/>
      <c r="E23" s="87"/>
      <c r="F23" s="27"/>
      <c r="G23" s="28"/>
      <c r="H23" s="27"/>
      <c r="I23" s="28"/>
      <c r="J23" s="27"/>
      <c r="K23" s="28"/>
      <c r="L23" s="27"/>
      <c r="M23" s="29"/>
    </row>
    <row r="24" spans="1:13" x14ac:dyDescent="0.25">
      <c r="B24" s="88"/>
      <c r="C24" s="88"/>
      <c r="D24" s="88"/>
      <c r="E24" s="88"/>
    </row>
    <row r="25" spans="1:13" ht="15.75" thickBot="1" x14ac:dyDescent="0.3"/>
    <row r="26" spans="1:13" x14ac:dyDescent="0.25">
      <c r="A26" s="30" t="s">
        <v>19</v>
      </c>
      <c r="B26" s="11"/>
      <c r="C26" s="11"/>
      <c r="D26" s="11"/>
      <c r="E26" s="31">
        <f>H22</f>
        <v>118</v>
      </c>
      <c r="F26" s="32"/>
      <c r="H26" s="30" t="s">
        <v>20</v>
      </c>
      <c r="I26" s="11"/>
      <c r="J26" s="11"/>
      <c r="K26" s="11"/>
      <c r="L26" s="33">
        <f>L22</f>
        <v>0.30256410256410254</v>
      </c>
      <c r="M26" s="34" t="s">
        <v>21</v>
      </c>
    </row>
    <row r="27" spans="1:13" x14ac:dyDescent="0.25">
      <c r="A27" s="35"/>
      <c r="B27" s="36"/>
      <c r="C27" s="36" t="s">
        <v>22</v>
      </c>
      <c r="D27" s="36"/>
      <c r="E27" s="37">
        <v>86</v>
      </c>
      <c r="H27" s="35"/>
      <c r="I27" s="36"/>
      <c r="J27" s="36" t="s">
        <v>22</v>
      </c>
      <c r="K27" s="36"/>
      <c r="L27" s="38">
        <f>E27/D22</f>
        <v>0.22051282051282051</v>
      </c>
      <c r="M27" s="37"/>
    </row>
    <row r="28" spans="1:13" x14ac:dyDescent="0.25">
      <c r="A28" s="35"/>
      <c r="B28" s="36"/>
      <c r="C28" s="36" t="s">
        <v>23</v>
      </c>
      <c r="D28" s="36"/>
      <c r="E28" s="37">
        <v>28</v>
      </c>
      <c r="H28" s="35"/>
      <c r="I28" s="36"/>
      <c r="J28" s="36" t="s">
        <v>23</v>
      </c>
      <c r="K28" s="36"/>
      <c r="L28" s="38">
        <f>E28/D22</f>
        <v>7.179487179487179E-2</v>
      </c>
      <c r="M28" s="37"/>
    </row>
    <row r="29" spans="1:13" ht="15.75" thickBot="1" x14ac:dyDescent="0.3">
      <c r="A29" s="39"/>
      <c r="B29" s="40"/>
      <c r="C29" s="40" t="s">
        <v>24</v>
      </c>
      <c r="D29" s="40"/>
      <c r="E29" s="29">
        <f>E26-(E27+E28)</f>
        <v>4</v>
      </c>
      <c r="H29" s="39"/>
      <c r="I29" s="40"/>
      <c r="J29" s="40" t="s">
        <v>25</v>
      </c>
      <c r="K29" s="40"/>
      <c r="L29" s="41">
        <f>E29/D22</f>
        <v>1.0256410256410256E-2</v>
      </c>
      <c r="M29" s="29"/>
    </row>
    <row r="30" spans="1:13" x14ac:dyDescent="0.25">
      <c r="A30" s="36"/>
      <c r="B30" s="36"/>
      <c r="C30" s="36"/>
      <c r="D30" s="36"/>
      <c r="E30" s="36"/>
      <c r="G30" s="36"/>
      <c r="H30" s="36"/>
      <c r="I30" s="36"/>
      <c r="J30" s="36"/>
      <c r="K30" s="38"/>
      <c r="L30" s="36"/>
    </row>
    <row r="31" spans="1:13" ht="15.75" thickBot="1" x14ac:dyDescent="0.3">
      <c r="G31" s="36"/>
      <c r="H31" s="36"/>
      <c r="I31" s="36"/>
      <c r="J31" s="36"/>
      <c r="K31" s="36"/>
    </row>
    <row r="32" spans="1:13" x14ac:dyDescent="0.25">
      <c r="A32" s="30" t="s">
        <v>26</v>
      </c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4"/>
    </row>
    <row r="33" spans="1:13" ht="15.75" thickBot="1" x14ac:dyDescent="0.3">
      <c r="A33" s="39" t="s">
        <v>27</v>
      </c>
      <c r="B33" s="40"/>
      <c r="C33" s="40"/>
      <c r="D33" s="40"/>
      <c r="E33" s="40"/>
      <c r="F33" s="40"/>
      <c r="G33" s="40"/>
      <c r="H33" s="40"/>
      <c r="I33" s="40"/>
      <c r="J33" s="40"/>
      <c r="K33" s="40"/>
      <c r="L33" s="40"/>
      <c r="M33" s="29"/>
    </row>
  </sheetData>
  <mergeCells count="67">
    <mergeCell ref="B23:C23"/>
    <mergeCell ref="D23:E23"/>
    <mergeCell ref="B24:C24"/>
    <mergeCell ref="D24:E24"/>
    <mergeCell ref="B22:C22"/>
    <mergeCell ref="D22:E22"/>
    <mergeCell ref="F22:G22"/>
    <mergeCell ref="H22:I22"/>
    <mergeCell ref="J22:K22"/>
    <mergeCell ref="L22:M22"/>
    <mergeCell ref="B21:C21"/>
    <mergeCell ref="D21:E21"/>
    <mergeCell ref="F21:G21"/>
    <mergeCell ref="H21:I21"/>
    <mergeCell ref="J21:K21"/>
    <mergeCell ref="L21:M21"/>
    <mergeCell ref="L19:M19"/>
    <mergeCell ref="B18:C18"/>
    <mergeCell ref="D18:E18"/>
    <mergeCell ref="F18:G18"/>
    <mergeCell ref="H18:I18"/>
    <mergeCell ref="J18:K18"/>
    <mergeCell ref="L18:M18"/>
    <mergeCell ref="B19:C19"/>
    <mergeCell ref="D19:E19"/>
    <mergeCell ref="F19:G19"/>
    <mergeCell ref="H19:I19"/>
    <mergeCell ref="J19:K19"/>
    <mergeCell ref="L17:M17"/>
    <mergeCell ref="B16:C16"/>
    <mergeCell ref="D16:E16"/>
    <mergeCell ref="F16:G16"/>
    <mergeCell ref="H16:I16"/>
    <mergeCell ref="J16:K16"/>
    <mergeCell ref="L16:M16"/>
    <mergeCell ref="B17:C17"/>
    <mergeCell ref="D17:E17"/>
    <mergeCell ref="F17:G17"/>
    <mergeCell ref="H17:I17"/>
    <mergeCell ref="J17:K17"/>
    <mergeCell ref="L15:M15"/>
    <mergeCell ref="J13:K13"/>
    <mergeCell ref="L13:M13"/>
    <mergeCell ref="B14:C14"/>
    <mergeCell ref="D14:E14"/>
    <mergeCell ref="F14:G14"/>
    <mergeCell ref="H14:I14"/>
    <mergeCell ref="J14:K14"/>
    <mergeCell ref="L14:M14"/>
    <mergeCell ref="B15:C15"/>
    <mergeCell ref="D15:E15"/>
    <mergeCell ref="F15:G15"/>
    <mergeCell ref="H15:I15"/>
    <mergeCell ref="J15:K15"/>
    <mergeCell ref="D11:E11"/>
    <mergeCell ref="F11:G11"/>
    <mergeCell ref="H11:I11"/>
    <mergeCell ref="B13:C13"/>
    <mergeCell ref="D13:E13"/>
    <mergeCell ref="F13:G13"/>
    <mergeCell ref="H13:I13"/>
    <mergeCell ref="L10:M10"/>
    <mergeCell ref="B10:C10"/>
    <mergeCell ref="D10:E10"/>
    <mergeCell ref="F10:G10"/>
    <mergeCell ref="H10:I10"/>
    <mergeCell ref="J10:K10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2CA26D-3337-46F4-BA05-8E2082EC9BE2}">
  <dimension ref="A2:M33"/>
  <sheetViews>
    <sheetView workbookViewId="0">
      <selection activeCell="D4" sqref="D4"/>
    </sheetView>
  </sheetViews>
  <sheetFormatPr defaultRowHeight="15" x14ac:dyDescent="0.25"/>
  <cols>
    <col min="1" max="1" width="33.5703125" customWidth="1"/>
  </cols>
  <sheetData>
    <row r="2" spans="1:13" x14ac:dyDescent="0.25">
      <c r="B2" s="1" t="s">
        <v>0</v>
      </c>
      <c r="C2" s="1"/>
      <c r="D2" s="1"/>
    </row>
    <row r="3" spans="1:13" x14ac:dyDescent="0.25">
      <c r="D3" s="2" t="s">
        <v>36</v>
      </c>
    </row>
    <row r="7" spans="1:13" x14ac:dyDescent="0.25">
      <c r="A7" t="s">
        <v>1</v>
      </c>
    </row>
    <row r="9" spans="1:13" ht="15.75" thickBot="1" x14ac:dyDescent="0.3"/>
    <row r="10" spans="1:13" x14ac:dyDescent="0.25">
      <c r="A10" s="3" t="s">
        <v>2</v>
      </c>
      <c r="B10" s="111" t="s">
        <v>3</v>
      </c>
      <c r="C10" s="112"/>
      <c r="D10" s="109" t="s">
        <v>4</v>
      </c>
      <c r="E10" s="113"/>
      <c r="F10" s="109" t="s">
        <v>5</v>
      </c>
      <c r="G10" s="113"/>
      <c r="H10" s="109" t="s">
        <v>6</v>
      </c>
      <c r="I10" s="113"/>
      <c r="J10" s="109" t="s">
        <v>7</v>
      </c>
      <c r="K10" s="113"/>
      <c r="L10" s="109" t="s">
        <v>8</v>
      </c>
      <c r="M10" s="110"/>
    </row>
    <row r="11" spans="1:13" ht="15.75" thickBot="1" x14ac:dyDescent="0.3">
      <c r="A11" s="4"/>
      <c r="B11" s="5"/>
      <c r="C11" s="6"/>
      <c r="D11" s="107" t="s">
        <v>9</v>
      </c>
      <c r="E11" s="108"/>
      <c r="F11" s="107" t="s">
        <v>10</v>
      </c>
      <c r="G11" s="108"/>
      <c r="H11" s="107" t="s">
        <v>11</v>
      </c>
      <c r="I11" s="108"/>
      <c r="J11" s="72"/>
      <c r="K11" s="73"/>
      <c r="L11" s="72"/>
      <c r="M11" s="9"/>
    </row>
    <row r="12" spans="1:13" x14ac:dyDescent="0.25">
      <c r="A12" s="10"/>
      <c r="B12" s="11"/>
      <c r="C12" s="11"/>
      <c r="D12" s="12"/>
      <c r="E12" s="13"/>
      <c r="F12" s="11"/>
      <c r="G12" s="11"/>
      <c r="H12" s="12"/>
      <c r="I12" s="13"/>
      <c r="J12" s="11"/>
      <c r="K12" s="11"/>
      <c r="L12" s="12"/>
      <c r="M12" s="14"/>
    </row>
    <row r="13" spans="1:13" x14ac:dyDescent="0.25">
      <c r="A13" s="15" t="s">
        <v>12</v>
      </c>
      <c r="B13" s="89">
        <v>3</v>
      </c>
      <c r="C13" s="90"/>
      <c r="D13" s="89">
        <f t="shared" ref="D13:D19" si="0">B13*26</f>
        <v>78</v>
      </c>
      <c r="E13" s="90"/>
      <c r="F13" s="103">
        <f t="shared" ref="F13:F19" si="1">D13-H13</f>
        <v>66</v>
      </c>
      <c r="G13" s="103"/>
      <c r="H13" s="104">
        <v>12</v>
      </c>
      <c r="I13" s="105"/>
      <c r="J13" s="106">
        <f t="shared" ref="J13:J19" si="2">F13/D13</f>
        <v>0.84615384615384615</v>
      </c>
      <c r="K13" s="106"/>
      <c r="L13" s="91">
        <f t="shared" ref="L13:L19" si="3">H13/D13</f>
        <v>0.15384615384615385</v>
      </c>
      <c r="M13" s="93"/>
    </row>
    <row r="14" spans="1:13" x14ac:dyDescent="0.25">
      <c r="A14" s="15" t="s">
        <v>13</v>
      </c>
      <c r="B14" s="89">
        <v>3</v>
      </c>
      <c r="C14" s="90"/>
      <c r="D14" s="89">
        <f t="shared" si="0"/>
        <v>78</v>
      </c>
      <c r="E14" s="90"/>
      <c r="F14" s="103">
        <f t="shared" si="1"/>
        <v>57</v>
      </c>
      <c r="G14" s="103"/>
      <c r="H14" s="104">
        <v>21</v>
      </c>
      <c r="I14" s="105"/>
      <c r="J14" s="106">
        <f t="shared" si="2"/>
        <v>0.73076923076923073</v>
      </c>
      <c r="K14" s="106"/>
      <c r="L14" s="91">
        <f t="shared" si="3"/>
        <v>0.26923076923076922</v>
      </c>
      <c r="M14" s="93"/>
    </row>
    <row r="15" spans="1:13" x14ac:dyDescent="0.25">
      <c r="A15" s="15" t="s">
        <v>14</v>
      </c>
      <c r="B15" s="89">
        <v>1</v>
      </c>
      <c r="C15" s="90"/>
      <c r="D15" s="89">
        <f t="shared" si="0"/>
        <v>26</v>
      </c>
      <c r="E15" s="90"/>
      <c r="F15" s="103">
        <f t="shared" si="1"/>
        <v>20</v>
      </c>
      <c r="G15" s="103"/>
      <c r="H15" s="104">
        <v>6</v>
      </c>
      <c r="I15" s="105"/>
      <c r="J15" s="106">
        <f t="shared" si="2"/>
        <v>0.76923076923076927</v>
      </c>
      <c r="K15" s="106"/>
      <c r="L15" s="91">
        <f t="shared" si="3"/>
        <v>0.23076923076923078</v>
      </c>
      <c r="M15" s="93"/>
    </row>
    <row r="16" spans="1:13" x14ac:dyDescent="0.25">
      <c r="A16" s="15" t="s">
        <v>15</v>
      </c>
      <c r="B16" s="89">
        <v>5</v>
      </c>
      <c r="C16" s="90"/>
      <c r="D16" s="89">
        <f t="shared" si="0"/>
        <v>130</v>
      </c>
      <c r="E16" s="90"/>
      <c r="F16" s="103">
        <f t="shared" si="1"/>
        <v>101</v>
      </c>
      <c r="G16" s="103"/>
      <c r="H16" s="104">
        <v>29</v>
      </c>
      <c r="I16" s="105"/>
      <c r="J16" s="106">
        <f t="shared" si="2"/>
        <v>0.77692307692307694</v>
      </c>
      <c r="K16" s="106"/>
      <c r="L16" s="91">
        <f t="shared" si="3"/>
        <v>0.22307692307692309</v>
      </c>
      <c r="M16" s="93"/>
    </row>
    <row r="17" spans="1:13" x14ac:dyDescent="0.25">
      <c r="A17" s="15" t="s">
        <v>16</v>
      </c>
      <c r="B17" s="89">
        <v>1</v>
      </c>
      <c r="C17" s="90"/>
      <c r="D17" s="89">
        <f t="shared" si="0"/>
        <v>26</v>
      </c>
      <c r="E17" s="90"/>
      <c r="F17" s="103">
        <f>D17-H17</f>
        <v>26</v>
      </c>
      <c r="G17" s="103"/>
      <c r="H17" s="104">
        <v>0</v>
      </c>
      <c r="I17" s="105"/>
      <c r="J17" s="106">
        <f t="shared" si="2"/>
        <v>1</v>
      </c>
      <c r="K17" s="106"/>
      <c r="L17" s="91">
        <f t="shared" si="3"/>
        <v>0</v>
      </c>
      <c r="M17" s="93"/>
    </row>
    <row r="18" spans="1:13" x14ac:dyDescent="0.25">
      <c r="A18" s="15" t="s">
        <v>17</v>
      </c>
      <c r="B18" s="89">
        <v>1</v>
      </c>
      <c r="C18" s="90"/>
      <c r="D18" s="101">
        <f t="shared" si="0"/>
        <v>26</v>
      </c>
      <c r="E18" s="102"/>
      <c r="F18" s="103">
        <f t="shared" si="1"/>
        <v>14</v>
      </c>
      <c r="G18" s="103"/>
      <c r="H18" s="104">
        <v>12</v>
      </c>
      <c r="I18" s="105"/>
      <c r="J18" s="106">
        <f t="shared" si="2"/>
        <v>0.53846153846153844</v>
      </c>
      <c r="K18" s="106"/>
      <c r="L18" s="91">
        <f t="shared" si="3"/>
        <v>0.46153846153846156</v>
      </c>
      <c r="M18" s="93"/>
    </row>
    <row r="19" spans="1:13" x14ac:dyDescent="0.25">
      <c r="A19" s="16" t="s">
        <v>18</v>
      </c>
      <c r="B19" s="89">
        <v>1</v>
      </c>
      <c r="C19" s="90"/>
      <c r="D19" s="89">
        <f t="shared" si="0"/>
        <v>26</v>
      </c>
      <c r="E19" s="90"/>
      <c r="F19" s="103">
        <f t="shared" si="1"/>
        <v>21</v>
      </c>
      <c r="G19" s="103"/>
      <c r="H19" s="104">
        <v>5</v>
      </c>
      <c r="I19" s="105"/>
      <c r="J19" s="106">
        <f t="shared" si="2"/>
        <v>0.80769230769230771</v>
      </c>
      <c r="K19" s="106"/>
      <c r="L19" s="91">
        <f t="shared" si="3"/>
        <v>0.19230769230769232</v>
      </c>
      <c r="M19" s="93"/>
    </row>
    <row r="20" spans="1:13" ht="15.75" thickBot="1" x14ac:dyDescent="0.3">
      <c r="A20" s="17"/>
      <c r="B20" s="18"/>
      <c r="C20" s="18"/>
      <c r="D20" s="70"/>
      <c r="E20" s="71"/>
      <c r="F20" s="18"/>
      <c r="G20" s="18"/>
      <c r="H20" s="21"/>
      <c r="I20" s="22"/>
      <c r="J20" s="23"/>
      <c r="K20" s="23"/>
      <c r="L20" s="24"/>
      <c r="M20" s="25"/>
    </row>
    <row r="21" spans="1:13" x14ac:dyDescent="0.25">
      <c r="A21" s="10"/>
      <c r="B21" s="94"/>
      <c r="C21" s="95"/>
      <c r="D21" s="94"/>
      <c r="E21" s="95"/>
      <c r="F21" s="94"/>
      <c r="G21" s="95"/>
      <c r="H21" s="96"/>
      <c r="I21" s="97"/>
      <c r="J21" s="98"/>
      <c r="K21" s="99"/>
      <c r="L21" s="98"/>
      <c r="M21" s="100"/>
    </row>
    <row r="22" spans="1:13" x14ac:dyDescent="0.25">
      <c r="A22" s="15" t="s">
        <v>10</v>
      </c>
      <c r="B22" s="89">
        <f>SUM(B13:C21)</f>
        <v>15</v>
      </c>
      <c r="C22" s="90"/>
      <c r="D22" s="89">
        <f>SUM(D13:E21)</f>
        <v>390</v>
      </c>
      <c r="E22" s="90"/>
      <c r="F22" s="89">
        <f>SUM(F13:G21)</f>
        <v>305</v>
      </c>
      <c r="G22" s="90"/>
      <c r="H22" s="89">
        <f>SUM(H13:I21)</f>
        <v>85</v>
      </c>
      <c r="I22" s="90"/>
      <c r="J22" s="91">
        <f>F22/D22</f>
        <v>0.78205128205128205</v>
      </c>
      <c r="K22" s="92"/>
      <c r="L22" s="91">
        <f>H22/D22</f>
        <v>0.21794871794871795</v>
      </c>
      <c r="M22" s="93"/>
    </row>
    <row r="23" spans="1:13" ht="15.75" thickBot="1" x14ac:dyDescent="0.3">
      <c r="A23" s="26"/>
      <c r="B23" s="86"/>
      <c r="C23" s="87"/>
      <c r="D23" s="86"/>
      <c r="E23" s="87"/>
      <c r="F23" s="27"/>
      <c r="G23" s="28"/>
      <c r="H23" s="27"/>
      <c r="I23" s="28"/>
      <c r="J23" s="27"/>
      <c r="K23" s="28"/>
      <c r="L23" s="27"/>
      <c r="M23" s="29"/>
    </row>
    <row r="24" spans="1:13" x14ac:dyDescent="0.25">
      <c r="B24" s="88"/>
      <c r="C24" s="88"/>
      <c r="D24" s="88"/>
      <c r="E24" s="88"/>
    </row>
    <row r="25" spans="1:13" ht="15.75" thickBot="1" x14ac:dyDescent="0.3"/>
    <row r="26" spans="1:13" x14ac:dyDescent="0.25">
      <c r="A26" s="30" t="s">
        <v>19</v>
      </c>
      <c r="B26" s="11"/>
      <c r="C26" s="11"/>
      <c r="D26" s="11"/>
      <c r="E26" s="31">
        <f>H22</f>
        <v>85</v>
      </c>
      <c r="F26" s="32"/>
      <c r="H26" s="30" t="s">
        <v>20</v>
      </c>
      <c r="I26" s="11"/>
      <c r="J26" s="11"/>
      <c r="K26" s="11"/>
      <c r="L26" s="33">
        <f>L22</f>
        <v>0.21794871794871795</v>
      </c>
      <c r="M26" s="34" t="s">
        <v>21</v>
      </c>
    </row>
    <row r="27" spans="1:13" x14ac:dyDescent="0.25">
      <c r="A27" s="35"/>
      <c r="B27" s="36"/>
      <c r="C27" s="36" t="s">
        <v>22</v>
      </c>
      <c r="D27" s="36"/>
      <c r="E27" s="37">
        <v>56</v>
      </c>
      <c r="H27" s="35"/>
      <c r="I27" s="36"/>
      <c r="J27" s="36" t="s">
        <v>22</v>
      </c>
      <c r="K27" s="36"/>
      <c r="L27" s="38">
        <f>E27/D22</f>
        <v>0.14358974358974358</v>
      </c>
      <c r="M27" s="37"/>
    </row>
    <row r="28" spans="1:13" x14ac:dyDescent="0.25">
      <c r="A28" s="35"/>
      <c r="B28" s="36"/>
      <c r="C28" s="36" t="s">
        <v>23</v>
      </c>
      <c r="D28" s="36"/>
      <c r="E28" s="37">
        <v>24</v>
      </c>
      <c r="H28" s="35"/>
      <c r="I28" s="36"/>
      <c r="J28" s="36" t="s">
        <v>23</v>
      </c>
      <c r="K28" s="36"/>
      <c r="L28" s="38">
        <f>E28/D22</f>
        <v>6.1538461538461542E-2</v>
      </c>
      <c r="M28" s="37"/>
    </row>
    <row r="29" spans="1:13" ht="15.75" thickBot="1" x14ac:dyDescent="0.3">
      <c r="A29" s="39"/>
      <c r="B29" s="40"/>
      <c r="C29" s="40" t="s">
        <v>24</v>
      </c>
      <c r="D29" s="40"/>
      <c r="E29" s="29">
        <f>E26-(E27+E28)</f>
        <v>5</v>
      </c>
      <c r="H29" s="39"/>
      <c r="I29" s="40"/>
      <c r="J29" s="40" t="s">
        <v>25</v>
      </c>
      <c r="K29" s="40"/>
      <c r="L29" s="41">
        <f>E29/D22</f>
        <v>1.282051282051282E-2</v>
      </c>
      <c r="M29" s="29"/>
    </row>
    <row r="30" spans="1:13" x14ac:dyDescent="0.25">
      <c r="A30" s="36"/>
      <c r="B30" s="36"/>
      <c r="C30" s="36"/>
      <c r="D30" s="36"/>
      <c r="E30" s="36"/>
      <c r="G30" s="36"/>
      <c r="H30" s="36"/>
      <c r="I30" s="36"/>
      <c r="J30" s="36"/>
      <c r="K30" s="38"/>
      <c r="L30" s="36"/>
    </row>
    <row r="31" spans="1:13" ht="15.75" thickBot="1" x14ac:dyDescent="0.3">
      <c r="G31" s="36"/>
      <c r="H31" s="36"/>
      <c r="I31" s="36"/>
      <c r="J31" s="36"/>
      <c r="K31" s="36"/>
    </row>
    <row r="32" spans="1:13" x14ac:dyDescent="0.25">
      <c r="A32" s="30" t="s">
        <v>26</v>
      </c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4"/>
    </row>
    <row r="33" spans="1:13" ht="15.75" thickBot="1" x14ac:dyDescent="0.3">
      <c r="A33" s="39" t="s">
        <v>27</v>
      </c>
      <c r="B33" s="40"/>
      <c r="C33" s="40"/>
      <c r="D33" s="40"/>
      <c r="E33" s="40"/>
      <c r="F33" s="40"/>
      <c r="G33" s="40"/>
      <c r="H33" s="40"/>
      <c r="I33" s="40"/>
      <c r="J33" s="40"/>
      <c r="K33" s="40"/>
      <c r="L33" s="40"/>
      <c r="M33" s="29"/>
    </row>
  </sheetData>
  <mergeCells count="67">
    <mergeCell ref="L10:M10"/>
    <mergeCell ref="B10:C10"/>
    <mergeCell ref="D10:E10"/>
    <mergeCell ref="F10:G10"/>
    <mergeCell ref="H10:I10"/>
    <mergeCell ref="J10:K10"/>
    <mergeCell ref="D11:E11"/>
    <mergeCell ref="F11:G11"/>
    <mergeCell ref="H11:I11"/>
    <mergeCell ref="B13:C13"/>
    <mergeCell ref="D13:E13"/>
    <mergeCell ref="F13:G13"/>
    <mergeCell ref="H13:I13"/>
    <mergeCell ref="L15:M15"/>
    <mergeCell ref="J13:K13"/>
    <mergeCell ref="L13:M13"/>
    <mergeCell ref="B14:C14"/>
    <mergeCell ref="D14:E14"/>
    <mergeCell ref="F14:G14"/>
    <mergeCell ref="H14:I14"/>
    <mergeCell ref="J14:K14"/>
    <mergeCell ref="L14:M14"/>
    <mergeCell ref="B15:C15"/>
    <mergeCell ref="D15:E15"/>
    <mergeCell ref="F15:G15"/>
    <mergeCell ref="H15:I15"/>
    <mergeCell ref="J15:K15"/>
    <mergeCell ref="L17:M17"/>
    <mergeCell ref="B16:C16"/>
    <mergeCell ref="D16:E16"/>
    <mergeCell ref="F16:G16"/>
    <mergeCell ref="H16:I16"/>
    <mergeCell ref="J16:K16"/>
    <mergeCell ref="L16:M16"/>
    <mergeCell ref="B17:C17"/>
    <mergeCell ref="D17:E17"/>
    <mergeCell ref="F17:G17"/>
    <mergeCell ref="H17:I17"/>
    <mergeCell ref="J17:K17"/>
    <mergeCell ref="L19:M19"/>
    <mergeCell ref="B18:C18"/>
    <mergeCell ref="D18:E18"/>
    <mergeCell ref="F18:G18"/>
    <mergeCell ref="H18:I18"/>
    <mergeCell ref="J18:K18"/>
    <mergeCell ref="L18:M18"/>
    <mergeCell ref="B19:C19"/>
    <mergeCell ref="D19:E19"/>
    <mergeCell ref="F19:G19"/>
    <mergeCell ref="H19:I19"/>
    <mergeCell ref="J19:K19"/>
    <mergeCell ref="F22:G22"/>
    <mergeCell ref="H22:I22"/>
    <mergeCell ref="J22:K22"/>
    <mergeCell ref="L22:M22"/>
    <mergeCell ref="B21:C21"/>
    <mergeCell ref="D21:E21"/>
    <mergeCell ref="F21:G21"/>
    <mergeCell ref="H21:I21"/>
    <mergeCell ref="J21:K21"/>
    <mergeCell ref="L21:M21"/>
    <mergeCell ref="B23:C23"/>
    <mergeCell ref="D23:E23"/>
    <mergeCell ref="B24:C24"/>
    <mergeCell ref="D24:E24"/>
    <mergeCell ref="B22:C22"/>
    <mergeCell ref="D22:E22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09D3DC-4B4C-4E89-91C9-8A337807D7C8}">
  <dimension ref="A2:M33"/>
  <sheetViews>
    <sheetView topLeftCell="A4" workbookViewId="0">
      <selection activeCell="O13" sqref="O13"/>
    </sheetView>
  </sheetViews>
  <sheetFormatPr defaultRowHeight="15" x14ac:dyDescent="0.25"/>
  <cols>
    <col min="1" max="1" width="33.5703125" customWidth="1"/>
  </cols>
  <sheetData>
    <row r="2" spans="1:13" x14ac:dyDescent="0.25">
      <c r="B2" s="1" t="s">
        <v>0</v>
      </c>
      <c r="C2" s="1"/>
      <c r="D2" s="1"/>
    </row>
    <row r="3" spans="1:13" x14ac:dyDescent="0.25">
      <c r="D3" s="2" t="s">
        <v>37</v>
      </c>
    </row>
    <row r="7" spans="1:13" x14ac:dyDescent="0.25">
      <c r="A7" t="s">
        <v>1</v>
      </c>
    </row>
    <row r="9" spans="1:13" ht="15.75" thickBot="1" x14ac:dyDescent="0.3"/>
    <row r="10" spans="1:13" x14ac:dyDescent="0.25">
      <c r="A10" s="3" t="s">
        <v>2</v>
      </c>
      <c r="B10" s="111" t="s">
        <v>3</v>
      </c>
      <c r="C10" s="112"/>
      <c r="D10" s="109" t="s">
        <v>4</v>
      </c>
      <c r="E10" s="113"/>
      <c r="F10" s="109" t="s">
        <v>5</v>
      </c>
      <c r="G10" s="113"/>
      <c r="H10" s="109" t="s">
        <v>6</v>
      </c>
      <c r="I10" s="113"/>
      <c r="J10" s="109" t="s">
        <v>7</v>
      </c>
      <c r="K10" s="113"/>
      <c r="L10" s="109" t="s">
        <v>8</v>
      </c>
      <c r="M10" s="110"/>
    </row>
    <row r="11" spans="1:13" ht="15.75" thickBot="1" x14ac:dyDescent="0.3">
      <c r="A11" s="4"/>
      <c r="B11" s="5"/>
      <c r="C11" s="6"/>
      <c r="D11" s="107" t="s">
        <v>9</v>
      </c>
      <c r="E11" s="108"/>
      <c r="F11" s="107" t="s">
        <v>10</v>
      </c>
      <c r="G11" s="108"/>
      <c r="H11" s="107" t="s">
        <v>11</v>
      </c>
      <c r="I11" s="108"/>
      <c r="J11" s="74"/>
      <c r="K11" s="75"/>
      <c r="L11" s="74"/>
      <c r="M11" s="9"/>
    </row>
    <row r="12" spans="1:13" x14ac:dyDescent="0.25">
      <c r="A12" s="10"/>
      <c r="B12" s="11"/>
      <c r="C12" s="11"/>
      <c r="D12" s="12"/>
      <c r="E12" s="13"/>
      <c r="F12" s="11"/>
      <c r="G12" s="11"/>
      <c r="H12" s="12"/>
      <c r="I12" s="13"/>
      <c r="J12" s="11"/>
      <c r="K12" s="11"/>
      <c r="L12" s="12"/>
      <c r="M12" s="14"/>
    </row>
    <row r="13" spans="1:13" x14ac:dyDescent="0.25">
      <c r="A13" s="15" t="s">
        <v>12</v>
      </c>
      <c r="B13" s="89">
        <v>3</v>
      </c>
      <c r="C13" s="90"/>
      <c r="D13" s="89">
        <f t="shared" ref="D13:D19" si="0">B13*26</f>
        <v>78</v>
      </c>
      <c r="E13" s="90"/>
      <c r="F13" s="103">
        <f t="shared" ref="F13:F19" si="1">D13-H13</f>
        <v>68</v>
      </c>
      <c r="G13" s="103"/>
      <c r="H13" s="104">
        <v>10</v>
      </c>
      <c r="I13" s="105"/>
      <c r="J13" s="106">
        <f t="shared" ref="J13:J19" si="2">F13/D13</f>
        <v>0.87179487179487181</v>
      </c>
      <c r="K13" s="106"/>
      <c r="L13" s="91">
        <f t="shared" ref="L13:L19" si="3">H13/D13</f>
        <v>0.12820512820512819</v>
      </c>
      <c r="M13" s="93"/>
    </row>
    <row r="14" spans="1:13" x14ac:dyDescent="0.25">
      <c r="A14" s="15" t="s">
        <v>13</v>
      </c>
      <c r="B14" s="89">
        <v>3</v>
      </c>
      <c r="C14" s="90"/>
      <c r="D14" s="89">
        <f t="shared" si="0"/>
        <v>78</v>
      </c>
      <c r="E14" s="90"/>
      <c r="F14" s="103">
        <f t="shared" si="1"/>
        <v>67</v>
      </c>
      <c r="G14" s="103"/>
      <c r="H14" s="104">
        <v>11</v>
      </c>
      <c r="I14" s="105"/>
      <c r="J14" s="106">
        <f t="shared" si="2"/>
        <v>0.85897435897435892</v>
      </c>
      <c r="K14" s="106"/>
      <c r="L14" s="91">
        <f t="shared" si="3"/>
        <v>0.14102564102564102</v>
      </c>
      <c r="M14" s="93"/>
    </row>
    <row r="15" spans="1:13" x14ac:dyDescent="0.25">
      <c r="A15" s="15" t="s">
        <v>14</v>
      </c>
      <c r="B15" s="89">
        <v>1</v>
      </c>
      <c r="C15" s="90"/>
      <c r="D15" s="89">
        <f t="shared" si="0"/>
        <v>26</v>
      </c>
      <c r="E15" s="90"/>
      <c r="F15" s="103">
        <f t="shared" si="1"/>
        <v>24</v>
      </c>
      <c r="G15" s="103"/>
      <c r="H15" s="104">
        <v>2</v>
      </c>
      <c r="I15" s="105"/>
      <c r="J15" s="106">
        <f t="shared" si="2"/>
        <v>0.92307692307692313</v>
      </c>
      <c r="K15" s="106"/>
      <c r="L15" s="91">
        <f t="shared" si="3"/>
        <v>7.6923076923076927E-2</v>
      </c>
      <c r="M15" s="93"/>
    </row>
    <row r="16" spans="1:13" x14ac:dyDescent="0.25">
      <c r="A16" s="15" t="s">
        <v>15</v>
      </c>
      <c r="B16" s="89">
        <v>5</v>
      </c>
      <c r="C16" s="90"/>
      <c r="D16" s="89">
        <f t="shared" si="0"/>
        <v>130</v>
      </c>
      <c r="E16" s="90"/>
      <c r="F16" s="103">
        <f t="shared" si="1"/>
        <v>115</v>
      </c>
      <c r="G16" s="103"/>
      <c r="H16" s="104">
        <v>15</v>
      </c>
      <c r="I16" s="105"/>
      <c r="J16" s="106">
        <f t="shared" si="2"/>
        <v>0.88461538461538458</v>
      </c>
      <c r="K16" s="106"/>
      <c r="L16" s="91">
        <f t="shared" si="3"/>
        <v>0.11538461538461539</v>
      </c>
      <c r="M16" s="93"/>
    </row>
    <row r="17" spans="1:13" x14ac:dyDescent="0.25">
      <c r="A17" s="15" t="s">
        <v>16</v>
      </c>
      <c r="B17" s="89">
        <v>1</v>
      </c>
      <c r="C17" s="90"/>
      <c r="D17" s="89">
        <f t="shared" si="0"/>
        <v>26</v>
      </c>
      <c r="E17" s="90"/>
      <c r="F17" s="103">
        <f>D17-H17</f>
        <v>25</v>
      </c>
      <c r="G17" s="103"/>
      <c r="H17" s="104">
        <v>1</v>
      </c>
      <c r="I17" s="105"/>
      <c r="J17" s="106">
        <f t="shared" si="2"/>
        <v>0.96153846153846156</v>
      </c>
      <c r="K17" s="106"/>
      <c r="L17" s="91">
        <f t="shared" si="3"/>
        <v>3.8461538461538464E-2</v>
      </c>
      <c r="M17" s="93"/>
    </row>
    <row r="18" spans="1:13" x14ac:dyDescent="0.25">
      <c r="A18" s="15" t="s">
        <v>17</v>
      </c>
      <c r="B18" s="89">
        <v>1</v>
      </c>
      <c r="C18" s="90"/>
      <c r="D18" s="101">
        <f t="shared" si="0"/>
        <v>26</v>
      </c>
      <c r="E18" s="102"/>
      <c r="F18" s="103">
        <f t="shared" si="1"/>
        <v>21</v>
      </c>
      <c r="G18" s="103"/>
      <c r="H18" s="104">
        <v>5</v>
      </c>
      <c r="I18" s="105"/>
      <c r="J18" s="106">
        <f t="shared" si="2"/>
        <v>0.80769230769230771</v>
      </c>
      <c r="K18" s="106"/>
      <c r="L18" s="91">
        <f t="shared" si="3"/>
        <v>0.19230769230769232</v>
      </c>
      <c r="M18" s="93"/>
    </row>
    <row r="19" spans="1:13" x14ac:dyDescent="0.25">
      <c r="A19" s="16" t="s">
        <v>18</v>
      </c>
      <c r="B19" s="89">
        <v>1</v>
      </c>
      <c r="C19" s="90"/>
      <c r="D19" s="89">
        <f t="shared" si="0"/>
        <v>26</v>
      </c>
      <c r="E19" s="90"/>
      <c r="F19" s="103">
        <f t="shared" si="1"/>
        <v>24</v>
      </c>
      <c r="G19" s="103"/>
      <c r="H19" s="104">
        <v>2</v>
      </c>
      <c r="I19" s="105"/>
      <c r="J19" s="106">
        <f t="shared" si="2"/>
        <v>0.92307692307692313</v>
      </c>
      <c r="K19" s="106"/>
      <c r="L19" s="91">
        <f t="shared" si="3"/>
        <v>7.6923076923076927E-2</v>
      </c>
      <c r="M19" s="93"/>
    </row>
    <row r="20" spans="1:13" ht="15.75" thickBot="1" x14ac:dyDescent="0.3">
      <c r="A20" s="17"/>
      <c r="B20" s="18"/>
      <c r="C20" s="18"/>
      <c r="D20" s="76"/>
      <c r="E20" s="77"/>
      <c r="F20" s="18"/>
      <c r="G20" s="18"/>
      <c r="H20" s="21"/>
      <c r="I20" s="22"/>
      <c r="J20" s="23"/>
      <c r="K20" s="23"/>
      <c r="L20" s="24"/>
      <c r="M20" s="25"/>
    </row>
    <row r="21" spans="1:13" x14ac:dyDescent="0.25">
      <c r="A21" s="10"/>
      <c r="B21" s="94"/>
      <c r="C21" s="95"/>
      <c r="D21" s="94"/>
      <c r="E21" s="95"/>
      <c r="F21" s="94"/>
      <c r="G21" s="95"/>
      <c r="H21" s="96"/>
      <c r="I21" s="97"/>
      <c r="J21" s="98"/>
      <c r="K21" s="99"/>
      <c r="L21" s="98"/>
      <c r="M21" s="100"/>
    </row>
    <row r="22" spans="1:13" x14ac:dyDescent="0.25">
      <c r="A22" s="15" t="s">
        <v>10</v>
      </c>
      <c r="B22" s="89">
        <f>SUM(B13:C21)</f>
        <v>15</v>
      </c>
      <c r="C22" s="90"/>
      <c r="D22" s="89">
        <f>SUM(D13:E21)</f>
        <v>390</v>
      </c>
      <c r="E22" s="90"/>
      <c r="F22" s="89">
        <f>SUM(F13:G21)</f>
        <v>344</v>
      </c>
      <c r="G22" s="90"/>
      <c r="H22" s="89">
        <f>SUM(H13:I21)</f>
        <v>46</v>
      </c>
      <c r="I22" s="90"/>
      <c r="J22" s="91">
        <f>F22/D22</f>
        <v>0.88205128205128203</v>
      </c>
      <c r="K22" s="92"/>
      <c r="L22" s="91">
        <f>H22/D22</f>
        <v>0.11794871794871795</v>
      </c>
      <c r="M22" s="93"/>
    </row>
    <row r="23" spans="1:13" ht="15.75" thickBot="1" x14ac:dyDescent="0.3">
      <c r="A23" s="26"/>
      <c r="B23" s="86"/>
      <c r="C23" s="87"/>
      <c r="D23" s="86"/>
      <c r="E23" s="87"/>
      <c r="F23" s="27"/>
      <c r="G23" s="28"/>
      <c r="H23" s="27"/>
      <c r="I23" s="28"/>
      <c r="J23" s="27"/>
      <c r="K23" s="28"/>
      <c r="L23" s="27"/>
      <c r="M23" s="29"/>
    </row>
    <row r="24" spans="1:13" x14ac:dyDescent="0.25">
      <c r="B24" s="88"/>
      <c r="C24" s="88"/>
      <c r="D24" s="88"/>
      <c r="E24" s="88"/>
    </row>
    <row r="25" spans="1:13" ht="15.75" thickBot="1" x14ac:dyDescent="0.3"/>
    <row r="26" spans="1:13" x14ac:dyDescent="0.25">
      <c r="A26" s="30" t="s">
        <v>19</v>
      </c>
      <c r="B26" s="11"/>
      <c r="C26" s="11"/>
      <c r="D26" s="11"/>
      <c r="E26" s="31">
        <f>H22</f>
        <v>46</v>
      </c>
      <c r="F26" s="32"/>
      <c r="H26" s="30" t="s">
        <v>20</v>
      </c>
      <c r="I26" s="11"/>
      <c r="J26" s="11"/>
      <c r="K26" s="11"/>
      <c r="L26" s="33">
        <f>L22</f>
        <v>0.11794871794871795</v>
      </c>
      <c r="M26" s="34" t="s">
        <v>21</v>
      </c>
    </row>
    <row r="27" spans="1:13" x14ac:dyDescent="0.25">
      <c r="A27" s="35"/>
      <c r="B27" s="36"/>
      <c r="C27" s="36" t="s">
        <v>22</v>
      </c>
      <c r="D27" s="36"/>
      <c r="E27" s="37">
        <v>41</v>
      </c>
      <c r="H27" s="35"/>
      <c r="I27" s="36"/>
      <c r="J27" s="36" t="s">
        <v>22</v>
      </c>
      <c r="K27" s="36"/>
      <c r="L27" s="38">
        <f>E27/D22</f>
        <v>0.10512820512820513</v>
      </c>
      <c r="M27" s="37"/>
    </row>
    <row r="28" spans="1:13" x14ac:dyDescent="0.25">
      <c r="A28" s="35"/>
      <c r="B28" s="36"/>
      <c r="C28" s="36" t="s">
        <v>23</v>
      </c>
      <c r="D28" s="36"/>
      <c r="E28" s="37">
        <v>5</v>
      </c>
      <c r="H28" s="35"/>
      <c r="I28" s="36"/>
      <c r="J28" s="36" t="s">
        <v>23</v>
      </c>
      <c r="K28" s="36"/>
      <c r="L28" s="38">
        <f>E28/D22</f>
        <v>1.282051282051282E-2</v>
      </c>
      <c r="M28" s="37"/>
    </row>
    <row r="29" spans="1:13" ht="15.75" thickBot="1" x14ac:dyDescent="0.3">
      <c r="A29" s="39"/>
      <c r="B29" s="40"/>
      <c r="C29" s="40" t="s">
        <v>24</v>
      </c>
      <c r="D29" s="40"/>
      <c r="E29" s="29">
        <f>E26-(E27+E28)</f>
        <v>0</v>
      </c>
      <c r="H29" s="39"/>
      <c r="I29" s="40"/>
      <c r="J29" s="40" t="s">
        <v>25</v>
      </c>
      <c r="K29" s="40"/>
      <c r="L29" s="41">
        <f>E29/D22</f>
        <v>0</v>
      </c>
      <c r="M29" s="29"/>
    </row>
    <row r="30" spans="1:13" x14ac:dyDescent="0.25">
      <c r="A30" s="36"/>
      <c r="B30" s="36"/>
      <c r="C30" s="36"/>
      <c r="D30" s="36"/>
      <c r="E30" s="36"/>
      <c r="G30" s="36"/>
      <c r="H30" s="36"/>
      <c r="I30" s="36"/>
      <c r="J30" s="36"/>
      <c r="K30" s="38"/>
      <c r="L30" s="36"/>
    </row>
    <row r="31" spans="1:13" ht="15.75" thickBot="1" x14ac:dyDescent="0.3">
      <c r="G31" s="36"/>
      <c r="H31" s="36"/>
      <c r="I31" s="36"/>
      <c r="J31" s="36"/>
      <c r="K31" s="36"/>
    </row>
    <row r="32" spans="1:13" x14ac:dyDescent="0.25">
      <c r="A32" s="30" t="s">
        <v>26</v>
      </c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4"/>
    </row>
    <row r="33" spans="1:13" ht="15.75" thickBot="1" x14ac:dyDescent="0.3">
      <c r="A33" s="39" t="s">
        <v>27</v>
      </c>
      <c r="B33" s="40"/>
      <c r="C33" s="40"/>
      <c r="D33" s="40"/>
      <c r="E33" s="40"/>
      <c r="F33" s="40"/>
      <c r="G33" s="40"/>
      <c r="H33" s="40"/>
      <c r="I33" s="40"/>
      <c r="J33" s="40"/>
      <c r="K33" s="40"/>
      <c r="L33" s="40"/>
      <c r="M33" s="29"/>
    </row>
  </sheetData>
  <mergeCells count="67">
    <mergeCell ref="B23:C23"/>
    <mergeCell ref="D23:E23"/>
    <mergeCell ref="B24:C24"/>
    <mergeCell ref="D24:E24"/>
    <mergeCell ref="B22:C22"/>
    <mergeCell ref="D22:E22"/>
    <mergeCell ref="F22:G22"/>
    <mergeCell ref="H22:I22"/>
    <mergeCell ref="J22:K22"/>
    <mergeCell ref="L22:M22"/>
    <mergeCell ref="B21:C21"/>
    <mergeCell ref="D21:E21"/>
    <mergeCell ref="F21:G21"/>
    <mergeCell ref="H21:I21"/>
    <mergeCell ref="J21:K21"/>
    <mergeCell ref="L21:M21"/>
    <mergeCell ref="L19:M19"/>
    <mergeCell ref="B18:C18"/>
    <mergeCell ref="D18:E18"/>
    <mergeCell ref="F18:G18"/>
    <mergeCell ref="H18:I18"/>
    <mergeCell ref="J18:K18"/>
    <mergeCell ref="L18:M18"/>
    <mergeCell ref="B19:C19"/>
    <mergeCell ref="D19:E19"/>
    <mergeCell ref="F19:G19"/>
    <mergeCell ref="H19:I19"/>
    <mergeCell ref="J19:K19"/>
    <mergeCell ref="L17:M17"/>
    <mergeCell ref="B16:C16"/>
    <mergeCell ref="D16:E16"/>
    <mergeCell ref="F16:G16"/>
    <mergeCell ref="H16:I16"/>
    <mergeCell ref="J16:K16"/>
    <mergeCell ref="L16:M16"/>
    <mergeCell ref="B17:C17"/>
    <mergeCell ref="D17:E17"/>
    <mergeCell ref="F17:G17"/>
    <mergeCell ref="H17:I17"/>
    <mergeCell ref="J17:K17"/>
    <mergeCell ref="L15:M15"/>
    <mergeCell ref="J13:K13"/>
    <mergeCell ref="L13:M13"/>
    <mergeCell ref="B14:C14"/>
    <mergeCell ref="D14:E14"/>
    <mergeCell ref="F14:G14"/>
    <mergeCell ref="H14:I14"/>
    <mergeCell ref="J14:K14"/>
    <mergeCell ref="L14:M14"/>
    <mergeCell ref="B15:C15"/>
    <mergeCell ref="D15:E15"/>
    <mergeCell ref="F15:G15"/>
    <mergeCell ref="H15:I15"/>
    <mergeCell ref="J15:K15"/>
    <mergeCell ref="D11:E11"/>
    <mergeCell ref="F11:G11"/>
    <mergeCell ref="H11:I11"/>
    <mergeCell ref="B13:C13"/>
    <mergeCell ref="D13:E13"/>
    <mergeCell ref="F13:G13"/>
    <mergeCell ref="H13:I13"/>
    <mergeCell ref="L10:M10"/>
    <mergeCell ref="B10:C10"/>
    <mergeCell ref="D10:E10"/>
    <mergeCell ref="F10:G10"/>
    <mergeCell ref="H10:I10"/>
    <mergeCell ref="J10:K10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F15285-BAE1-4135-A96C-F83088342DA1}">
  <dimension ref="A2:M33"/>
  <sheetViews>
    <sheetView topLeftCell="A4" workbookViewId="0">
      <selection activeCell="E29" sqref="E29"/>
    </sheetView>
  </sheetViews>
  <sheetFormatPr defaultRowHeight="15" x14ac:dyDescent="0.25"/>
  <cols>
    <col min="1" max="1" width="33.5703125" customWidth="1"/>
  </cols>
  <sheetData>
    <row r="2" spans="1:13" x14ac:dyDescent="0.25">
      <c r="B2" s="1" t="s">
        <v>0</v>
      </c>
      <c r="C2" s="1"/>
      <c r="D2" s="1"/>
    </row>
    <row r="3" spans="1:13" x14ac:dyDescent="0.25">
      <c r="D3" s="2" t="s">
        <v>38</v>
      </c>
    </row>
    <row r="7" spans="1:13" x14ac:dyDescent="0.25">
      <c r="A7" t="s">
        <v>1</v>
      </c>
    </row>
    <row r="9" spans="1:13" ht="15.75" thickBot="1" x14ac:dyDescent="0.3"/>
    <row r="10" spans="1:13" x14ac:dyDescent="0.25">
      <c r="A10" s="3" t="s">
        <v>2</v>
      </c>
      <c r="B10" s="111" t="s">
        <v>3</v>
      </c>
      <c r="C10" s="112"/>
      <c r="D10" s="109" t="s">
        <v>4</v>
      </c>
      <c r="E10" s="113"/>
      <c r="F10" s="109" t="s">
        <v>5</v>
      </c>
      <c r="G10" s="113"/>
      <c r="H10" s="109" t="s">
        <v>6</v>
      </c>
      <c r="I10" s="113"/>
      <c r="J10" s="109" t="s">
        <v>7</v>
      </c>
      <c r="K10" s="113"/>
      <c r="L10" s="109" t="s">
        <v>8</v>
      </c>
      <c r="M10" s="110"/>
    </row>
    <row r="11" spans="1:13" ht="15.75" thickBot="1" x14ac:dyDescent="0.3">
      <c r="A11" s="4"/>
      <c r="B11" s="5"/>
      <c r="C11" s="6"/>
      <c r="D11" s="107" t="s">
        <v>9</v>
      </c>
      <c r="E11" s="108"/>
      <c r="F11" s="107" t="s">
        <v>10</v>
      </c>
      <c r="G11" s="108"/>
      <c r="H11" s="107" t="s">
        <v>11</v>
      </c>
      <c r="I11" s="108"/>
      <c r="J11" s="80"/>
      <c r="K11" s="81"/>
      <c r="L11" s="80"/>
      <c r="M11" s="9"/>
    </row>
    <row r="12" spans="1:13" x14ac:dyDescent="0.25">
      <c r="A12" s="10"/>
      <c r="B12" s="11"/>
      <c r="C12" s="11"/>
      <c r="D12" s="12"/>
      <c r="E12" s="13"/>
      <c r="F12" s="11"/>
      <c r="G12" s="11"/>
      <c r="H12" s="12"/>
      <c r="I12" s="13"/>
      <c r="J12" s="11"/>
      <c r="K12" s="11"/>
      <c r="L12" s="12"/>
      <c r="M12" s="14"/>
    </row>
    <row r="13" spans="1:13" x14ac:dyDescent="0.25">
      <c r="A13" s="15" t="s">
        <v>12</v>
      </c>
      <c r="B13" s="89">
        <v>3</v>
      </c>
      <c r="C13" s="90"/>
      <c r="D13" s="89">
        <f t="shared" ref="D13:D19" si="0">B13*26</f>
        <v>78</v>
      </c>
      <c r="E13" s="90"/>
      <c r="F13" s="103">
        <f t="shared" ref="F13:F19" si="1">D13-H13</f>
        <v>74</v>
      </c>
      <c r="G13" s="103"/>
      <c r="H13" s="104">
        <v>4</v>
      </c>
      <c r="I13" s="105"/>
      <c r="J13" s="106">
        <f t="shared" ref="J13:J19" si="2">F13/D13</f>
        <v>0.94871794871794868</v>
      </c>
      <c r="K13" s="106"/>
      <c r="L13" s="91">
        <f t="shared" ref="L13:L19" si="3">H13/D13</f>
        <v>5.128205128205128E-2</v>
      </c>
      <c r="M13" s="93"/>
    </row>
    <row r="14" spans="1:13" x14ac:dyDescent="0.25">
      <c r="A14" s="15" t="s">
        <v>13</v>
      </c>
      <c r="B14" s="89">
        <v>3</v>
      </c>
      <c r="C14" s="90"/>
      <c r="D14" s="89">
        <f t="shared" si="0"/>
        <v>78</v>
      </c>
      <c r="E14" s="90"/>
      <c r="F14" s="103">
        <f t="shared" si="1"/>
        <v>78</v>
      </c>
      <c r="G14" s="103"/>
      <c r="H14" s="104">
        <v>0</v>
      </c>
      <c r="I14" s="105"/>
      <c r="J14" s="106">
        <f t="shared" si="2"/>
        <v>1</v>
      </c>
      <c r="K14" s="106"/>
      <c r="L14" s="91">
        <f t="shared" si="3"/>
        <v>0</v>
      </c>
      <c r="M14" s="93"/>
    </row>
    <row r="15" spans="1:13" x14ac:dyDescent="0.25">
      <c r="A15" s="15" t="s">
        <v>14</v>
      </c>
      <c r="B15" s="89">
        <v>1</v>
      </c>
      <c r="C15" s="90"/>
      <c r="D15" s="89">
        <f t="shared" si="0"/>
        <v>26</v>
      </c>
      <c r="E15" s="90"/>
      <c r="F15" s="103">
        <f t="shared" si="1"/>
        <v>25</v>
      </c>
      <c r="G15" s="103"/>
      <c r="H15" s="104">
        <v>1</v>
      </c>
      <c r="I15" s="105"/>
      <c r="J15" s="106">
        <f t="shared" si="2"/>
        <v>0.96153846153846156</v>
      </c>
      <c r="K15" s="106"/>
      <c r="L15" s="91">
        <f t="shared" si="3"/>
        <v>3.8461538461538464E-2</v>
      </c>
      <c r="M15" s="93"/>
    </row>
    <row r="16" spans="1:13" x14ac:dyDescent="0.25">
      <c r="A16" s="15" t="s">
        <v>15</v>
      </c>
      <c r="B16" s="89">
        <v>5</v>
      </c>
      <c r="C16" s="90"/>
      <c r="D16" s="89">
        <f t="shared" si="0"/>
        <v>130</v>
      </c>
      <c r="E16" s="90"/>
      <c r="F16" s="103">
        <f t="shared" si="1"/>
        <v>116</v>
      </c>
      <c r="G16" s="103"/>
      <c r="H16" s="104">
        <v>14</v>
      </c>
      <c r="I16" s="105"/>
      <c r="J16" s="106">
        <f t="shared" si="2"/>
        <v>0.89230769230769236</v>
      </c>
      <c r="K16" s="106"/>
      <c r="L16" s="91">
        <f t="shared" si="3"/>
        <v>0.1076923076923077</v>
      </c>
      <c r="M16" s="93"/>
    </row>
    <row r="17" spans="1:13" x14ac:dyDescent="0.25">
      <c r="A17" s="15" t="s">
        <v>16</v>
      </c>
      <c r="B17" s="89">
        <v>1</v>
      </c>
      <c r="C17" s="90"/>
      <c r="D17" s="89">
        <f t="shared" si="0"/>
        <v>26</v>
      </c>
      <c r="E17" s="90"/>
      <c r="F17" s="103">
        <f>D17-H17</f>
        <v>26</v>
      </c>
      <c r="G17" s="103"/>
      <c r="H17" s="104">
        <v>0</v>
      </c>
      <c r="I17" s="105"/>
      <c r="J17" s="106">
        <f t="shared" si="2"/>
        <v>1</v>
      </c>
      <c r="K17" s="106"/>
      <c r="L17" s="91">
        <f t="shared" si="3"/>
        <v>0</v>
      </c>
      <c r="M17" s="93"/>
    </row>
    <row r="18" spans="1:13" x14ac:dyDescent="0.25">
      <c r="A18" s="15" t="s">
        <v>17</v>
      </c>
      <c r="B18" s="89">
        <v>1</v>
      </c>
      <c r="C18" s="90"/>
      <c r="D18" s="101">
        <f t="shared" si="0"/>
        <v>26</v>
      </c>
      <c r="E18" s="102"/>
      <c r="F18" s="103">
        <f t="shared" si="1"/>
        <v>24</v>
      </c>
      <c r="G18" s="103"/>
      <c r="H18" s="104">
        <v>2</v>
      </c>
      <c r="I18" s="105"/>
      <c r="J18" s="106">
        <f t="shared" si="2"/>
        <v>0.92307692307692313</v>
      </c>
      <c r="K18" s="106"/>
      <c r="L18" s="91">
        <f t="shared" si="3"/>
        <v>7.6923076923076927E-2</v>
      </c>
      <c r="M18" s="93"/>
    </row>
    <row r="19" spans="1:13" x14ac:dyDescent="0.25">
      <c r="A19" s="16" t="s">
        <v>18</v>
      </c>
      <c r="B19" s="89">
        <v>1</v>
      </c>
      <c r="C19" s="90"/>
      <c r="D19" s="89">
        <f t="shared" si="0"/>
        <v>26</v>
      </c>
      <c r="E19" s="90"/>
      <c r="F19" s="103">
        <f t="shared" si="1"/>
        <v>24</v>
      </c>
      <c r="G19" s="103"/>
      <c r="H19" s="104">
        <v>2</v>
      </c>
      <c r="I19" s="105"/>
      <c r="J19" s="106">
        <f t="shared" si="2"/>
        <v>0.92307692307692313</v>
      </c>
      <c r="K19" s="106"/>
      <c r="L19" s="91">
        <f t="shared" si="3"/>
        <v>7.6923076923076927E-2</v>
      </c>
      <c r="M19" s="93"/>
    </row>
    <row r="20" spans="1:13" ht="15.75" thickBot="1" x14ac:dyDescent="0.3">
      <c r="A20" s="17"/>
      <c r="B20" s="18"/>
      <c r="C20" s="18"/>
      <c r="D20" s="78"/>
      <c r="E20" s="79"/>
      <c r="F20" s="18"/>
      <c r="G20" s="18"/>
      <c r="H20" s="21"/>
      <c r="I20" s="22"/>
      <c r="J20" s="23"/>
      <c r="K20" s="23"/>
      <c r="L20" s="24"/>
      <c r="M20" s="25"/>
    </row>
    <row r="21" spans="1:13" x14ac:dyDescent="0.25">
      <c r="A21" s="10"/>
      <c r="B21" s="94"/>
      <c r="C21" s="95"/>
      <c r="D21" s="94"/>
      <c r="E21" s="95"/>
      <c r="F21" s="94"/>
      <c r="G21" s="95"/>
      <c r="H21" s="96"/>
      <c r="I21" s="97"/>
      <c r="J21" s="98"/>
      <c r="K21" s="99"/>
      <c r="L21" s="98"/>
      <c r="M21" s="100"/>
    </row>
    <row r="22" spans="1:13" x14ac:dyDescent="0.25">
      <c r="A22" s="15" t="s">
        <v>10</v>
      </c>
      <c r="B22" s="89">
        <f>SUM(B13:C21)</f>
        <v>15</v>
      </c>
      <c r="C22" s="90"/>
      <c r="D22" s="89">
        <f>SUM(D13:E21)</f>
        <v>390</v>
      </c>
      <c r="E22" s="90"/>
      <c r="F22" s="89">
        <f>SUM(F13:G21)</f>
        <v>367</v>
      </c>
      <c r="G22" s="90"/>
      <c r="H22" s="89">
        <f>SUM(H13:I21)</f>
        <v>23</v>
      </c>
      <c r="I22" s="90"/>
      <c r="J22" s="91">
        <f>F22/D22</f>
        <v>0.94102564102564101</v>
      </c>
      <c r="K22" s="92"/>
      <c r="L22" s="91">
        <f>H22/D22</f>
        <v>5.8974358974358973E-2</v>
      </c>
      <c r="M22" s="93"/>
    </row>
    <row r="23" spans="1:13" ht="15.75" thickBot="1" x14ac:dyDescent="0.3">
      <c r="A23" s="26"/>
      <c r="B23" s="86"/>
      <c r="C23" s="87"/>
      <c r="D23" s="86"/>
      <c r="E23" s="87"/>
      <c r="F23" s="27"/>
      <c r="G23" s="28"/>
      <c r="H23" s="27"/>
      <c r="I23" s="28"/>
      <c r="J23" s="27"/>
      <c r="K23" s="28"/>
      <c r="L23" s="27"/>
      <c r="M23" s="29"/>
    </row>
    <row r="24" spans="1:13" x14ac:dyDescent="0.25">
      <c r="B24" s="88"/>
      <c r="C24" s="88"/>
      <c r="D24" s="88"/>
      <c r="E24" s="88"/>
    </row>
    <row r="25" spans="1:13" ht="15.75" thickBot="1" x14ac:dyDescent="0.3"/>
    <row r="26" spans="1:13" x14ac:dyDescent="0.25">
      <c r="A26" s="30" t="s">
        <v>19</v>
      </c>
      <c r="B26" s="11"/>
      <c r="C26" s="11"/>
      <c r="D26" s="11"/>
      <c r="E26" s="31">
        <f>H22</f>
        <v>23</v>
      </c>
      <c r="F26" s="32"/>
      <c r="H26" s="30" t="s">
        <v>20</v>
      </c>
      <c r="I26" s="11"/>
      <c r="J26" s="11"/>
      <c r="K26" s="11"/>
      <c r="L26" s="33">
        <f>L22</f>
        <v>5.8974358974358973E-2</v>
      </c>
      <c r="M26" s="34" t="s">
        <v>21</v>
      </c>
    </row>
    <row r="27" spans="1:13" x14ac:dyDescent="0.25">
      <c r="A27" s="35"/>
      <c r="B27" s="36"/>
      <c r="C27" s="36" t="s">
        <v>22</v>
      </c>
      <c r="D27" s="36"/>
      <c r="E27" s="37">
        <v>16</v>
      </c>
      <c r="H27" s="35"/>
      <c r="I27" s="36"/>
      <c r="J27" s="36" t="s">
        <v>22</v>
      </c>
      <c r="K27" s="36"/>
      <c r="L27" s="38">
        <f>E27/D22</f>
        <v>4.1025641025641026E-2</v>
      </c>
      <c r="M27" s="37"/>
    </row>
    <row r="28" spans="1:13" x14ac:dyDescent="0.25">
      <c r="A28" s="35"/>
      <c r="B28" s="36"/>
      <c r="C28" s="36" t="s">
        <v>23</v>
      </c>
      <c r="D28" s="36"/>
      <c r="E28" s="37">
        <v>0</v>
      </c>
      <c r="H28" s="35"/>
      <c r="I28" s="36"/>
      <c r="J28" s="36" t="s">
        <v>23</v>
      </c>
      <c r="K28" s="36"/>
      <c r="L28" s="38">
        <f>E28/D22</f>
        <v>0</v>
      </c>
      <c r="M28" s="37"/>
    </row>
    <row r="29" spans="1:13" ht="15.75" thickBot="1" x14ac:dyDescent="0.3">
      <c r="A29" s="39"/>
      <c r="B29" s="40"/>
      <c r="C29" s="40" t="s">
        <v>24</v>
      </c>
      <c r="D29" s="40"/>
      <c r="E29" s="29">
        <f>E26-(E27+E28)</f>
        <v>7</v>
      </c>
      <c r="H29" s="39"/>
      <c r="I29" s="40"/>
      <c r="J29" s="40" t="s">
        <v>25</v>
      </c>
      <c r="K29" s="40"/>
      <c r="L29" s="41">
        <f>E29/D22</f>
        <v>1.7948717948717947E-2</v>
      </c>
      <c r="M29" s="29"/>
    </row>
    <row r="30" spans="1:13" x14ac:dyDescent="0.25">
      <c r="A30" s="36"/>
      <c r="B30" s="36"/>
      <c r="C30" s="36"/>
      <c r="D30" s="36"/>
      <c r="E30" s="36"/>
      <c r="G30" s="36"/>
      <c r="H30" s="36"/>
      <c r="I30" s="36"/>
      <c r="J30" s="36"/>
      <c r="K30" s="38"/>
      <c r="L30" s="36"/>
    </row>
    <row r="31" spans="1:13" ht="15.75" thickBot="1" x14ac:dyDescent="0.3">
      <c r="G31" s="36"/>
      <c r="H31" s="36"/>
      <c r="I31" s="36"/>
      <c r="J31" s="36"/>
      <c r="K31" s="36"/>
    </row>
    <row r="32" spans="1:13" x14ac:dyDescent="0.25">
      <c r="A32" s="30" t="s">
        <v>26</v>
      </c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4"/>
    </row>
    <row r="33" spans="1:13" ht="15.75" thickBot="1" x14ac:dyDescent="0.3">
      <c r="A33" s="39" t="s">
        <v>27</v>
      </c>
      <c r="B33" s="40"/>
      <c r="C33" s="40"/>
      <c r="D33" s="40"/>
      <c r="E33" s="40"/>
      <c r="F33" s="40"/>
      <c r="G33" s="40"/>
      <c r="H33" s="40"/>
      <c r="I33" s="40"/>
      <c r="J33" s="40"/>
      <c r="K33" s="40"/>
      <c r="L33" s="40"/>
      <c r="M33" s="29"/>
    </row>
  </sheetData>
  <mergeCells count="67">
    <mergeCell ref="L10:M10"/>
    <mergeCell ref="B10:C10"/>
    <mergeCell ref="D10:E10"/>
    <mergeCell ref="F10:G10"/>
    <mergeCell ref="H10:I10"/>
    <mergeCell ref="J10:K10"/>
    <mergeCell ref="D11:E11"/>
    <mergeCell ref="F11:G11"/>
    <mergeCell ref="H11:I11"/>
    <mergeCell ref="B13:C13"/>
    <mergeCell ref="D13:E13"/>
    <mergeCell ref="F13:G13"/>
    <mergeCell ref="H13:I13"/>
    <mergeCell ref="L15:M15"/>
    <mergeCell ref="J13:K13"/>
    <mergeCell ref="L13:M13"/>
    <mergeCell ref="B14:C14"/>
    <mergeCell ref="D14:E14"/>
    <mergeCell ref="F14:G14"/>
    <mergeCell ref="H14:I14"/>
    <mergeCell ref="J14:K14"/>
    <mergeCell ref="L14:M14"/>
    <mergeCell ref="B15:C15"/>
    <mergeCell ref="D15:E15"/>
    <mergeCell ref="F15:G15"/>
    <mergeCell ref="H15:I15"/>
    <mergeCell ref="J15:K15"/>
    <mergeCell ref="L17:M17"/>
    <mergeCell ref="B16:C16"/>
    <mergeCell ref="D16:E16"/>
    <mergeCell ref="F16:G16"/>
    <mergeCell ref="H16:I16"/>
    <mergeCell ref="J16:K16"/>
    <mergeCell ref="L16:M16"/>
    <mergeCell ref="B17:C17"/>
    <mergeCell ref="D17:E17"/>
    <mergeCell ref="F17:G17"/>
    <mergeCell ref="H17:I17"/>
    <mergeCell ref="J17:K17"/>
    <mergeCell ref="L19:M19"/>
    <mergeCell ref="B18:C18"/>
    <mergeCell ref="D18:E18"/>
    <mergeCell ref="F18:G18"/>
    <mergeCell ref="H18:I18"/>
    <mergeCell ref="J18:K18"/>
    <mergeCell ref="L18:M18"/>
    <mergeCell ref="B19:C19"/>
    <mergeCell ref="D19:E19"/>
    <mergeCell ref="F19:G19"/>
    <mergeCell ref="H19:I19"/>
    <mergeCell ref="J19:K19"/>
    <mergeCell ref="F22:G22"/>
    <mergeCell ref="H22:I22"/>
    <mergeCell ref="J22:K22"/>
    <mergeCell ref="L22:M22"/>
    <mergeCell ref="B21:C21"/>
    <mergeCell ref="D21:E21"/>
    <mergeCell ref="F21:G21"/>
    <mergeCell ref="H21:I21"/>
    <mergeCell ref="J21:K21"/>
    <mergeCell ref="L21:M21"/>
    <mergeCell ref="B23:C23"/>
    <mergeCell ref="D23:E23"/>
    <mergeCell ref="B24:C24"/>
    <mergeCell ref="D24:E24"/>
    <mergeCell ref="B22:C22"/>
    <mergeCell ref="D22:E22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72068C-9B23-400E-9C77-05F5752B767D}">
  <dimension ref="A2:M34"/>
  <sheetViews>
    <sheetView tabSelected="1" topLeftCell="A10" workbookViewId="0">
      <selection activeCell="E30" sqref="E30"/>
    </sheetView>
  </sheetViews>
  <sheetFormatPr defaultRowHeight="15" x14ac:dyDescent="0.25"/>
  <cols>
    <col min="1" max="1" width="33.5703125" customWidth="1"/>
  </cols>
  <sheetData>
    <row r="2" spans="1:13" x14ac:dyDescent="0.25">
      <c r="B2" s="1" t="s">
        <v>0</v>
      </c>
      <c r="C2" s="1"/>
      <c r="D2" s="1"/>
    </row>
    <row r="3" spans="1:13" x14ac:dyDescent="0.25">
      <c r="D3" s="2" t="s">
        <v>39</v>
      </c>
    </row>
    <row r="7" spans="1:13" x14ac:dyDescent="0.25">
      <c r="A7" t="s">
        <v>1</v>
      </c>
    </row>
    <row r="9" spans="1:13" ht="15.75" thickBot="1" x14ac:dyDescent="0.3"/>
    <row r="10" spans="1:13" x14ac:dyDescent="0.25">
      <c r="A10" s="3" t="s">
        <v>2</v>
      </c>
      <c r="B10" s="111" t="s">
        <v>3</v>
      </c>
      <c r="C10" s="112"/>
      <c r="D10" s="109" t="s">
        <v>4</v>
      </c>
      <c r="E10" s="113"/>
      <c r="F10" s="109" t="s">
        <v>5</v>
      </c>
      <c r="G10" s="113"/>
      <c r="H10" s="109" t="s">
        <v>6</v>
      </c>
      <c r="I10" s="113"/>
      <c r="J10" s="109" t="s">
        <v>7</v>
      </c>
      <c r="K10" s="113"/>
      <c r="L10" s="109" t="s">
        <v>8</v>
      </c>
      <c r="M10" s="110"/>
    </row>
    <row r="11" spans="1:13" ht="15.75" thickBot="1" x14ac:dyDescent="0.3">
      <c r="A11" s="4"/>
      <c r="B11" s="5"/>
      <c r="C11" s="6"/>
      <c r="D11" s="107" t="s">
        <v>9</v>
      </c>
      <c r="E11" s="108"/>
      <c r="F11" s="107" t="s">
        <v>10</v>
      </c>
      <c r="G11" s="108"/>
      <c r="H11" s="107" t="s">
        <v>11</v>
      </c>
      <c r="I11" s="108"/>
      <c r="J11" s="82"/>
      <c r="K11" s="83"/>
      <c r="L11" s="82"/>
      <c r="M11" s="9"/>
    </row>
    <row r="12" spans="1:13" x14ac:dyDescent="0.25">
      <c r="A12" s="10"/>
      <c r="B12" s="11"/>
      <c r="C12" s="11"/>
      <c r="D12" s="12"/>
      <c r="E12" s="13"/>
      <c r="F12" s="11"/>
      <c r="G12" s="11"/>
      <c r="H12" s="12"/>
      <c r="I12" s="13"/>
      <c r="J12" s="11"/>
      <c r="K12" s="11"/>
      <c r="L12" s="12"/>
      <c r="M12" s="14"/>
    </row>
    <row r="13" spans="1:13" x14ac:dyDescent="0.25">
      <c r="A13" s="15" t="s">
        <v>40</v>
      </c>
      <c r="B13" s="89">
        <v>1</v>
      </c>
      <c r="C13" s="90"/>
      <c r="D13" s="89">
        <f>B13*25</f>
        <v>25</v>
      </c>
      <c r="E13" s="90"/>
      <c r="F13" s="103">
        <f t="shared" ref="F13" si="0">D13-H13</f>
        <v>20</v>
      </c>
      <c r="G13" s="103"/>
      <c r="H13" s="104">
        <v>5</v>
      </c>
      <c r="I13" s="105"/>
      <c r="J13" s="106">
        <f t="shared" ref="J13" si="1">F13/D13</f>
        <v>0.8</v>
      </c>
      <c r="K13" s="106"/>
      <c r="L13" s="91">
        <f t="shared" ref="L13" si="2">H13/D13</f>
        <v>0.2</v>
      </c>
      <c r="M13" s="93"/>
    </row>
    <row r="14" spans="1:13" x14ac:dyDescent="0.25">
      <c r="A14" s="15" t="s">
        <v>12</v>
      </c>
      <c r="B14" s="89">
        <v>2</v>
      </c>
      <c r="C14" s="90"/>
      <c r="D14" s="89">
        <f>B14*25</f>
        <v>50</v>
      </c>
      <c r="E14" s="90"/>
      <c r="F14" s="103">
        <f t="shared" ref="F14:F20" si="3">D14-H14</f>
        <v>49</v>
      </c>
      <c r="G14" s="103"/>
      <c r="H14" s="104">
        <v>1</v>
      </c>
      <c r="I14" s="105"/>
      <c r="J14" s="106">
        <f t="shared" ref="J14:J20" si="4">F14/D14</f>
        <v>0.98</v>
      </c>
      <c r="K14" s="106"/>
      <c r="L14" s="91">
        <f t="shared" ref="L14:L20" si="5">H14/D14</f>
        <v>0.02</v>
      </c>
      <c r="M14" s="93"/>
    </row>
    <row r="15" spans="1:13" x14ac:dyDescent="0.25">
      <c r="A15" s="15" t="s">
        <v>13</v>
      </c>
      <c r="B15" s="89">
        <v>3</v>
      </c>
      <c r="C15" s="90"/>
      <c r="D15" s="89">
        <f>B15*25</f>
        <v>75</v>
      </c>
      <c r="E15" s="90"/>
      <c r="F15" s="103">
        <f t="shared" si="3"/>
        <v>69</v>
      </c>
      <c r="G15" s="103"/>
      <c r="H15" s="104">
        <v>6</v>
      </c>
      <c r="I15" s="105"/>
      <c r="J15" s="106">
        <f t="shared" si="4"/>
        <v>0.92</v>
      </c>
      <c r="K15" s="106"/>
      <c r="L15" s="91">
        <f t="shared" si="5"/>
        <v>0.08</v>
      </c>
      <c r="M15" s="93"/>
    </row>
    <row r="16" spans="1:13" x14ac:dyDescent="0.25">
      <c r="A16" s="15" t="s">
        <v>14</v>
      </c>
      <c r="B16" s="89">
        <v>1</v>
      </c>
      <c r="C16" s="90"/>
      <c r="D16" s="89">
        <f>B16*25</f>
        <v>25</v>
      </c>
      <c r="E16" s="90"/>
      <c r="F16" s="103">
        <f t="shared" si="3"/>
        <v>22</v>
      </c>
      <c r="G16" s="103"/>
      <c r="H16" s="104">
        <v>3</v>
      </c>
      <c r="I16" s="105"/>
      <c r="J16" s="106">
        <f t="shared" si="4"/>
        <v>0.88</v>
      </c>
      <c r="K16" s="106"/>
      <c r="L16" s="91">
        <f t="shared" si="5"/>
        <v>0.12</v>
      </c>
      <c r="M16" s="93"/>
    </row>
    <row r="17" spans="1:13" x14ac:dyDescent="0.25">
      <c r="A17" s="15" t="s">
        <v>15</v>
      </c>
      <c r="B17" s="89">
        <v>5</v>
      </c>
      <c r="C17" s="90"/>
      <c r="D17" s="89">
        <f>B17*25</f>
        <v>125</v>
      </c>
      <c r="E17" s="90"/>
      <c r="F17" s="103">
        <f t="shared" si="3"/>
        <v>100</v>
      </c>
      <c r="G17" s="103"/>
      <c r="H17" s="104">
        <v>25</v>
      </c>
      <c r="I17" s="105"/>
      <c r="J17" s="106">
        <f t="shared" si="4"/>
        <v>0.8</v>
      </c>
      <c r="K17" s="106"/>
      <c r="L17" s="91">
        <f t="shared" si="5"/>
        <v>0.2</v>
      </c>
      <c r="M17" s="93"/>
    </row>
    <row r="18" spans="1:13" x14ac:dyDescent="0.25">
      <c r="A18" s="15" t="s">
        <v>16</v>
      </c>
      <c r="B18" s="89">
        <v>1</v>
      </c>
      <c r="C18" s="90"/>
      <c r="D18" s="89">
        <f>B18*25</f>
        <v>25</v>
      </c>
      <c r="E18" s="90"/>
      <c r="F18" s="103">
        <f>D18-H18</f>
        <v>25</v>
      </c>
      <c r="G18" s="103"/>
      <c r="H18" s="104">
        <v>0</v>
      </c>
      <c r="I18" s="105"/>
      <c r="J18" s="106">
        <f t="shared" si="4"/>
        <v>1</v>
      </c>
      <c r="K18" s="106"/>
      <c r="L18" s="91">
        <f t="shared" si="5"/>
        <v>0</v>
      </c>
      <c r="M18" s="93"/>
    </row>
    <row r="19" spans="1:13" x14ac:dyDescent="0.25">
      <c r="A19" s="15" t="s">
        <v>17</v>
      </c>
      <c r="B19" s="89">
        <v>1</v>
      </c>
      <c r="C19" s="90"/>
      <c r="D19" s="101">
        <f>B19*25</f>
        <v>25</v>
      </c>
      <c r="E19" s="102"/>
      <c r="F19" s="103">
        <f t="shared" si="3"/>
        <v>21</v>
      </c>
      <c r="G19" s="103"/>
      <c r="H19" s="104">
        <v>4</v>
      </c>
      <c r="I19" s="105"/>
      <c r="J19" s="106">
        <f t="shared" si="4"/>
        <v>0.84</v>
      </c>
      <c r="K19" s="106"/>
      <c r="L19" s="91">
        <f t="shared" si="5"/>
        <v>0.16</v>
      </c>
      <c r="M19" s="93"/>
    </row>
    <row r="20" spans="1:13" x14ac:dyDescent="0.25">
      <c r="A20" s="16" t="s">
        <v>18</v>
      </c>
      <c r="B20" s="89">
        <v>1</v>
      </c>
      <c r="C20" s="90"/>
      <c r="D20" s="89">
        <f>B20*25</f>
        <v>25</v>
      </c>
      <c r="E20" s="90"/>
      <c r="F20" s="103">
        <f t="shared" si="3"/>
        <v>12</v>
      </c>
      <c r="G20" s="103"/>
      <c r="H20" s="104">
        <v>13</v>
      </c>
      <c r="I20" s="105"/>
      <c r="J20" s="106">
        <f t="shared" si="4"/>
        <v>0.48</v>
      </c>
      <c r="K20" s="106"/>
      <c r="L20" s="91">
        <f t="shared" si="5"/>
        <v>0.52</v>
      </c>
      <c r="M20" s="93"/>
    </row>
    <row r="21" spans="1:13" ht="15.75" thickBot="1" x14ac:dyDescent="0.3">
      <c r="A21" s="17"/>
      <c r="B21" s="18"/>
      <c r="C21" s="18"/>
      <c r="D21" s="84"/>
      <c r="E21" s="85"/>
      <c r="F21" s="18"/>
      <c r="G21" s="18"/>
      <c r="H21" s="21"/>
      <c r="I21" s="22"/>
      <c r="J21" s="23"/>
      <c r="K21" s="23"/>
      <c r="L21" s="24"/>
      <c r="M21" s="25"/>
    </row>
    <row r="22" spans="1:13" x14ac:dyDescent="0.25">
      <c r="A22" s="10"/>
      <c r="B22" s="94"/>
      <c r="C22" s="95"/>
      <c r="D22" s="94"/>
      <c r="E22" s="95"/>
      <c r="F22" s="94"/>
      <c r="G22" s="95"/>
      <c r="H22" s="96"/>
      <c r="I22" s="97"/>
      <c r="J22" s="98"/>
      <c r="K22" s="99"/>
      <c r="L22" s="98"/>
      <c r="M22" s="100"/>
    </row>
    <row r="23" spans="1:13" x14ac:dyDescent="0.25">
      <c r="A23" s="15" t="s">
        <v>10</v>
      </c>
      <c r="B23" s="89">
        <f>SUM(B14:C22)</f>
        <v>14</v>
      </c>
      <c r="C23" s="90"/>
      <c r="D23" s="89">
        <f>SUM(D14:E22)</f>
        <v>350</v>
      </c>
      <c r="E23" s="90"/>
      <c r="F23" s="89">
        <f>SUM(F14:G22)</f>
        <v>298</v>
      </c>
      <c r="G23" s="90"/>
      <c r="H23" s="89">
        <f>SUM(H14:I22)</f>
        <v>52</v>
      </c>
      <c r="I23" s="90"/>
      <c r="J23" s="91">
        <f>F23/D23</f>
        <v>0.85142857142857142</v>
      </c>
      <c r="K23" s="92"/>
      <c r="L23" s="91">
        <f>H23/D23</f>
        <v>0.14857142857142858</v>
      </c>
      <c r="M23" s="93"/>
    </row>
    <row r="24" spans="1:13" ht="15.75" thickBot="1" x14ac:dyDescent="0.3">
      <c r="A24" s="26"/>
      <c r="B24" s="86"/>
      <c r="C24" s="87"/>
      <c r="D24" s="86"/>
      <c r="E24" s="87"/>
      <c r="F24" s="27"/>
      <c r="G24" s="28"/>
      <c r="H24" s="27"/>
      <c r="I24" s="28"/>
      <c r="J24" s="27"/>
      <c r="K24" s="28"/>
      <c r="L24" s="27"/>
      <c r="M24" s="29"/>
    </row>
    <row r="25" spans="1:13" x14ac:dyDescent="0.25">
      <c r="B25" s="88"/>
      <c r="C25" s="88"/>
      <c r="D25" s="88"/>
      <c r="E25" s="88"/>
    </row>
    <row r="26" spans="1:13" ht="15.75" thickBot="1" x14ac:dyDescent="0.3"/>
    <row r="27" spans="1:13" x14ac:dyDescent="0.25">
      <c r="A27" s="30" t="s">
        <v>19</v>
      </c>
      <c r="B27" s="11"/>
      <c r="C27" s="11"/>
      <c r="D27" s="11"/>
      <c r="E27" s="31">
        <f>H23</f>
        <v>52</v>
      </c>
      <c r="F27" s="32"/>
      <c r="H27" s="30" t="s">
        <v>20</v>
      </c>
      <c r="I27" s="11"/>
      <c r="J27" s="11"/>
      <c r="K27" s="11"/>
      <c r="L27" s="33">
        <f>L23</f>
        <v>0.14857142857142858</v>
      </c>
      <c r="M27" s="34" t="s">
        <v>21</v>
      </c>
    </row>
    <row r="28" spans="1:13" x14ac:dyDescent="0.25">
      <c r="A28" s="35"/>
      <c r="B28" s="36"/>
      <c r="C28" s="36" t="s">
        <v>22</v>
      </c>
      <c r="D28" s="36"/>
      <c r="E28" s="37">
        <v>44</v>
      </c>
      <c r="H28" s="35"/>
      <c r="I28" s="36"/>
      <c r="J28" s="36" t="s">
        <v>22</v>
      </c>
      <c r="K28" s="36"/>
      <c r="L28" s="38">
        <f>E28/D23</f>
        <v>0.12571428571428572</v>
      </c>
      <c r="M28" s="37"/>
    </row>
    <row r="29" spans="1:13" x14ac:dyDescent="0.25">
      <c r="A29" s="35"/>
      <c r="B29" s="36"/>
      <c r="C29" s="36" t="s">
        <v>23</v>
      </c>
      <c r="D29" s="36"/>
      <c r="E29" s="37">
        <v>3</v>
      </c>
      <c r="H29" s="35"/>
      <c r="I29" s="36"/>
      <c r="J29" s="36" t="s">
        <v>23</v>
      </c>
      <c r="K29" s="36"/>
      <c r="L29" s="38">
        <f>E29/D23</f>
        <v>8.5714285714285719E-3</v>
      </c>
      <c r="M29" s="37"/>
    </row>
    <row r="30" spans="1:13" ht="15.75" thickBot="1" x14ac:dyDescent="0.3">
      <c r="A30" s="39"/>
      <c r="B30" s="40"/>
      <c r="C30" s="40" t="s">
        <v>24</v>
      </c>
      <c r="D30" s="40"/>
      <c r="E30" s="29">
        <f>E27-(E28+E29)</f>
        <v>5</v>
      </c>
      <c r="H30" s="39"/>
      <c r="I30" s="40"/>
      <c r="J30" s="40" t="s">
        <v>25</v>
      </c>
      <c r="K30" s="40"/>
      <c r="L30" s="41">
        <f>E30/D23</f>
        <v>1.4285714285714285E-2</v>
      </c>
      <c r="M30" s="29"/>
    </row>
    <row r="31" spans="1:13" x14ac:dyDescent="0.25">
      <c r="A31" s="36"/>
      <c r="B31" s="36"/>
      <c r="C31" s="36"/>
      <c r="D31" s="36"/>
      <c r="E31" s="36"/>
      <c r="G31" s="36"/>
      <c r="H31" s="36"/>
      <c r="I31" s="36"/>
      <c r="J31" s="36"/>
      <c r="K31" s="38"/>
      <c r="L31" s="36"/>
    </row>
    <row r="32" spans="1:13" ht="15.75" thickBot="1" x14ac:dyDescent="0.3">
      <c r="G32" s="36"/>
      <c r="H32" s="36"/>
      <c r="I32" s="36"/>
      <c r="J32" s="36"/>
      <c r="K32" s="36"/>
    </row>
    <row r="33" spans="1:13" x14ac:dyDescent="0.25">
      <c r="A33" s="30" t="s">
        <v>26</v>
      </c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4"/>
    </row>
    <row r="34" spans="1:13" ht="15.75" thickBot="1" x14ac:dyDescent="0.3">
      <c r="A34" s="39" t="s">
        <v>27</v>
      </c>
      <c r="B34" s="40"/>
      <c r="C34" s="40"/>
      <c r="D34" s="40"/>
      <c r="E34" s="40"/>
      <c r="F34" s="40"/>
      <c r="G34" s="40"/>
      <c r="H34" s="40"/>
      <c r="I34" s="40"/>
      <c r="J34" s="40"/>
      <c r="K34" s="40"/>
      <c r="L34" s="40"/>
      <c r="M34" s="29"/>
    </row>
  </sheetData>
  <mergeCells count="73">
    <mergeCell ref="J13:K13"/>
    <mergeCell ref="L13:M13"/>
    <mergeCell ref="B24:C24"/>
    <mergeCell ref="D24:E24"/>
    <mergeCell ref="B25:C25"/>
    <mergeCell ref="D25:E25"/>
    <mergeCell ref="B13:C13"/>
    <mergeCell ref="D13:E13"/>
    <mergeCell ref="B23:C23"/>
    <mergeCell ref="D23:E23"/>
    <mergeCell ref="F23:G23"/>
    <mergeCell ref="H23:I23"/>
    <mergeCell ref="J23:K23"/>
    <mergeCell ref="L23:M23"/>
    <mergeCell ref="B22:C22"/>
    <mergeCell ref="D22:E22"/>
    <mergeCell ref="F22:G22"/>
    <mergeCell ref="H22:I22"/>
    <mergeCell ref="J22:K22"/>
    <mergeCell ref="L22:M22"/>
    <mergeCell ref="B20:C20"/>
    <mergeCell ref="D20:E20"/>
    <mergeCell ref="F20:G20"/>
    <mergeCell ref="H20:I20"/>
    <mergeCell ref="J20:K20"/>
    <mergeCell ref="L20:M20"/>
    <mergeCell ref="B19:C19"/>
    <mergeCell ref="D19:E19"/>
    <mergeCell ref="F19:G19"/>
    <mergeCell ref="H19:I19"/>
    <mergeCell ref="J19:K19"/>
    <mergeCell ref="L19:M19"/>
    <mergeCell ref="B18:C18"/>
    <mergeCell ref="D18:E18"/>
    <mergeCell ref="F18:G18"/>
    <mergeCell ref="H18:I18"/>
    <mergeCell ref="J18:K18"/>
    <mergeCell ref="L18:M18"/>
    <mergeCell ref="B17:C17"/>
    <mergeCell ref="D17:E17"/>
    <mergeCell ref="F17:G17"/>
    <mergeCell ref="H17:I17"/>
    <mergeCell ref="J17:K17"/>
    <mergeCell ref="L17:M17"/>
    <mergeCell ref="B16:C16"/>
    <mergeCell ref="D16:E16"/>
    <mergeCell ref="F16:G16"/>
    <mergeCell ref="H16:I16"/>
    <mergeCell ref="J16:K16"/>
    <mergeCell ref="L16:M16"/>
    <mergeCell ref="J14:K14"/>
    <mergeCell ref="L14:M14"/>
    <mergeCell ref="B15:C15"/>
    <mergeCell ref="D15:E15"/>
    <mergeCell ref="F15:G15"/>
    <mergeCell ref="H15:I15"/>
    <mergeCell ref="J15:K15"/>
    <mergeCell ref="L15:M15"/>
    <mergeCell ref="D11:E11"/>
    <mergeCell ref="F11:G11"/>
    <mergeCell ref="H11:I11"/>
    <mergeCell ref="B14:C14"/>
    <mergeCell ref="D14:E14"/>
    <mergeCell ref="F14:G14"/>
    <mergeCell ref="H14:I14"/>
    <mergeCell ref="F13:G13"/>
    <mergeCell ref="H13:I13"/>
    <mergeCell ref="B10:C10"/>
    <mergeCell ref="D10:E10"/>
    <mergeCell ref="F10:G10"/>
    <mergeCell ref="H10:I10"/>
    <mergeCell ref="J10:K10"/>
    <mergeCell ref="L10:M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12</vt:i4>
      </vt:variant>
    </vt:vector>
  </HeadingPairs>
  <TitlesOfParts>
    <vt:vector size="12" baseType="lpstr">
      <vt:lpstr>GENNAIO 2021</vt:lpstr>
      <vt:lpstr>FEBBRAIO 2021</vt:lpstr>
      <vt:lpstr>MARZO 2021 </vt:lpstr>
      <vt:lpstr>APRILE 2021</vt:lpstr>
      <vt:lpstr>MAGGIO 2021</vt:lpstr>
      <vt:lpstr>GIUGNO 2021</vt:lpstr>
      <vt:lpstr>LUGLIO 2021 </vt:lpstr>
      <vt:lpstr>AGOSTO 2021</vt:lpstr>
      <vt:lpstr>SETTEMBRE 2021 </vt:lpstr>
      <vt:lpstr>OTTOBRE 2021 </vt:lpstr>
      <vt:lpstr>NOVEMBRE 2021</vt:lpstr>
      <vt:lpstr>DICEMBRE 2021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2006-09-25T09:17:32Z</dcterms:created>
  <dcterms:modified xsi:type="dcterms:W3CDTF">2022-01-31T11:50:48Z</dcterms:modified>
</cp:coreProperties>
</file>