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filterPrivacy="1" defaultThemeVersion="124226"/>
  <xr:revisionPtr revIDLastSave="0" documentId="13_ncr:1_{EEBF9FDE-811A-4037-8FAF-F57DD3C7E097}" xr6:coauthVersionLast="45" xr6:coauthVersionMax="45" xr10:uidLastSave="{00000000-0000-0000-0000-000000000000}"/>
  <bookViews>
    <workbookView xWindow="-120" yWindow="-120" windowWidth="29040" windowHeight="15840" firstSheet="6" activeTab="11" xr2:uid="{00000000-000D-0000-FFFF-FFFF00000000}"/>
  </bookViews>
  <sheets>
    <sheet name="GENNAIO 2020" sheetId="1" r:id="rId1"/>
    <sheet name="FEBBRAIO 2020" sheetId="2" r:id="rId2"/>
    <sheet name="MARZO 2020" sheetId="3" r:id="rId3"/>
    <sheet name="APRILE 2020" sheetId="4" r:id="rId4"/>
    <sheet name="MAGGIO 2020" sheetId="5" r:id="rId5"/>
    <sheet name="GIUGNO 2020" sheetId="6" r:id="rId6"/>
    <sheet name="LUGLIO 2020" sheetId="7" r:id="rId7"/>
    <sheet name="AGOSTO 2020" sheetId="8" r:id="rId8"/>
    <sheet name="SETTEMBRE 2020" sheetId="9" r:id="rId9"/>
    <sheet name="OTTOBRE 2020" sheetId="10" r:id="rId10"/>
    <sheet name="NOVEMBRE 2020" sheetId="11" r:id="rId11"/>
    <sheet name="DICEMBRE 2020" sheetId="12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9" i="12" l="1"/>
  <c r="L19" i="12" s="1"/>
  <c r="D18" i="12"/>
  <c r="F18" i="12" s="1"/>
  <c r="J18" i="12" s="1"/>
  <c r="D17" i="12"/>
  <c r="L17" i="12" s="1"/>
  <c r="D16" i="12"/>
  <c r="D15" i="12"/>
  <c r="L15" i="12" s="1"/>
  <c r="D14" i="12"/>
  <c r="D13" i="12"/>
  <c r="L13" i="12" s="1"/>
  <c r="H22" i="12"/>
  <c r="E26" i="12" s="1"/>
  <c r="E29" i="12" s="1"/>
  <c r="B22" i="12"/>
  <c r="F17" i="12"/>
  <c r="J17" i="12" s="1"/>
  <c r="L16" i="12"/>
  <c r="F16" i="12"/>
  <c r="J16" i="12" s="1"/>
  <c r="F15" i="12"/>
  <c r="J15" i="12" s="1"/>
  <c r="L14" i="12"/>
  <c r="F14" i="12"/>
  <c r="J14" i="12" s="1"/>
  <c r="F19" i="12" l="1"/>
  <c r="J19" i="12" s="1"/>
  <c r="L18" i="12"/>
  <c r="D22" i="12"/>
  <c r="L28" i="12" s="1"/>
  <c r="L22" i="12"/>
  <c r="L26" i="12" s="1"/>
  <c r="F13" i="12"/>
  <c r="J13" i="12" s="1"/>
  <c r="D19" i="11"/>
  <c r="F19" i="11" s="1"/>
  <c r="J19" i="11" s="1"/>
  <c r="D18" i="11"/>
  <c r="L18" i="11" s="1"/>
  <c r="D17" i="11"/>
  <c r="L17" i="11" s="1"/>
  <c r="D16" i="11"/>
  <c r="L16" i="11" s="1"/>
  <c r="D15" i="11"/>
  <c r="F15" i="11" s="1"/>
  <c r="J15" i="11" s="1"/>
  <c r="D14" i="11"/>
  <c r="L14" i="11" s="1"/>
  <c r="D13" i="11"/>
  <c r="H22" i="11"/>
  <c r="E26" i="11" s="1"/>
  <c r="E29" i="11" s="1"/>
  <c r="B22" i="11"/>
  <c r="L19" i="11"/>
  <c r="F18" i="11"/>
  <c r="J18" i="11" s="1"/>
  <c r="F17" i="11"/>
  <c r="J17" i="11" s="1"/>
  <c r="F22" i="12" l="1"/>
  <c r="J22" i="12" s="1"/>
  <c r="L29" i="12"/>
  <c r="L27" i="12"/>
  <c r="F16" i="11"/>
  <c r="J16" i="11" s="1"/>
  <c r="L15" i="11"/>
  <c r="F14" i="11"/>
  <c r="J14" i="11" s="1"/>
  <c r="D22" i="11"/>
  <c r="L27" i="11" s="1"/>
  <c r="F13" i="11"/>
  <c r="F22" i="11" s="1"/>
  <c r="L13" i="11"/>
  <c r="J13" i="11"/>
  <c r="D19" i="10"/>
  <c r="F19" i="10" s="1"/>
  <c r="J19" i="10" s="1"/>
  <c r="D18" i="10"/>
  <c r="L18" i="10" s="1"/>
  <c r="D17" i="10"/>
  <c r="F17" i="10" s="1"/>
  <c r="J17" i="10" s="1"/>
  <c r="D16" i="10"/>
  <c r="D15" i="10"/>
  <c r="L15" i="10" s="1"/>
  <c r="D14" i="10"/>
  <c r="D13" i="10"/>
  <c r="F13" i="10" s="1"/>
  <c r="J13" i="10" s="1"/>
  <c r="H22" i="10"/>
  <c r="E26" i="10" s="1"/>
  <c r="E29" i="10" s="1"/>
  <c r="B22" i="10"/>
  <c r="F18" i="10"/>
  <c r="J18" i="10" s="1"/>
  <c r="F16" i="10"/>
  <c r="J16" i="10" s="1"/>
  <c r="L16" i="10"/>
  <c r="F15" i="10"/>
  <c r="J15" i="10" s="1"/>
  <c r="F14" i="10"/>
  <c r="J14" i="10" s="1"/>
  <c r="L14" i="10"/>
  <c r="L13" i="10"/>
  <c r="L28" i="11" l="1"/>
  <c r="L22" i="11"/>
  <c r="L26" i="11" s="1"/>
  <c r="L29" i="11"/>
  <c r="J22" i="11"/>
  <c r="L19" i="10"/>
  <c r="L17" i="10"/>
  <c r="F22" i="10"/>
  <c r="D22" i="10"/>
  <c r="F13" i="9"/>
  <c r="D19" i="9"/>
  <c r="L19" i="9" s="1"/>
  <c r="F19" i="9"/>
  <c r="J19" i="9" s="1"/>
  <c r="F14" i="9"/>
  <c r="F15" i="9"/>
  <c r="J15" i="9" s="1"/>
  <c r="F17" i="9"/>
  <c r="J17" i="9" s="1"/>
  <c r="F18" i="9"/>
  <c r="D18" i="9"/>
  <c r="L18" i="9" s="1"/>
  <c r="D17" i="9"/>
  <c r="D16" i="9"/>
  <c r="L16" i="9" s="1"/>
  <c r="D15" i="9"/>
  <c r="D14" i="9"/>
  <c r="L14" i="9" s="1"/>
  <c r="D13" i="9"/>
  <c r="H22" i="9"/>
  <c r="E26" i="9" s="1"/>
  <c r="E29" i="9" s="1"/>
  <c r="B22" i="9"/>
  <c r="J18" i="9"/>
  <c r="L17" i="9"/>
  <c r="L15" i="9"/>
  <c r="J14" i="9"/>
  <c r="L13" i="9"/>
  <c r="L22" i="10" l="1"/>
  <c r="L26" i="10" s="1"/>
  <c r="L28" i="10"/>
  <c r="L27" i="10"/>
  <c r="J22" i="10"/>
  <c r="L29" i="10"/>
  <c r="F16" i="9"/>
  <c r="J16" i="9" s="1"/>
  <c r="D22" i="9"/>
  <c r="L29" i="9" s="1"/>
  <c r="J13" i="9"/>
  <c r="D19" i="8"/>
  <c r="D18" i="8"/>
  <c r="F18" i="8" s="1"/>
  <c r="J18" i="8" s="1"/>
  <c r="D17" i="8"/>
  <c r="L17" i="8" s="1"/>
  <c r="D16" i="8"/>
  <c r="D15" i="8"/>
  <c r="D14" i="8"/>
  <c r="L14" i="8" s="1"/>
  <c r="D13" i="8"/>
  <c r="L13" i="8" s="1"/>
  <c r="H22" i="8"/>
  <c r="E26" i="8" s="1"/>
  <c r="E29" i="8" s="1"/>
  <c r="B22" i="8"/>
  <c r="L19" i="8"/>
  <c r="F19" i="8"/>
  <c r="J19" i="8" s="1"/>
  <c r="L18" i="8"/>
  <c r="F17" i="8"/>
  <c r="J17" i="8" s="1"/>
  <c r="L16" i="8"/>
  <c r="F16" i="8"/>
  <c r="J16" i="8" s="1"/>
  <c r="L15" i="8"/>
  <c r="F15" i="8"/>
  <c r="J15" i="8" s="1"/>
  <c r="F22" i="9" l="1"/>
  <c r="J22" i="9" s="1"/>
  <c r="L27" i="9"/>
  <c r="L28" i="9"/>
  <c r="L22" i="9"/>
  <c r="L26" i="9" s="1"/>
  <c r="D22" i="8"/>
  <c r="L28" i="8" s="1"/>
  <c r="F14" i="8"/>
  <c r="J14" i="8" s="1"/>
  <c r="F13" i="8"/>
  <c r="D19" i="7"/>
  <c r="D18" i="7"/>
  <c r="D17" i="7"/>
  <c r="D16" i="7"/>
  <c r="D15" i="7"/>
  <c r="D14" i="7"/>
  <c r="D13" i="7"/>
  <c r="L13" i="7" s="1"/>
  <c r="H22" i="7"/>
  <c r="E26" i="7" s="1"/>
  <c r="E29" i="7" s="1"/>
  <c r="B22" i="7"/>
  <c r="L19" i="7"/>
  <c r="L18" i="7"/>
  <c r="L17" i="7"/>
  <c r="L16" i="7"/>
  <c r="L15" i="7"/>
  <c r="L14" i="7"/>
  <c r="L29" i="8" l="1"/>
  <c r="L27" i="8"/>
  <c r="L22" i="8"/>
  <c r="L26" i="8" s="1"/>
  <c r="F22" i="8"/>
  <c r="J22" i="8" s="1"/>
  <c r="J13" i="8"/>
  <c r="F13" i="7"/>
  <c r="F14" i="7"/>
  <c r="J14" i="7" s="1"/>
  <c r="F15" i="7"/>
  <c r="J15" i="7" s="1"/>
  <c r="F16" i="7"/>
  <c r="J16" i="7" s="1"/>
  <c r="F17" i="7"/>
  <c r="J17" i="7" s="1"/>
  <c r="F18" i="7"/>
  <c r="J18" i="7" s="1"/>
  <c r="F19" i="7"/>
  <c r="J19" i="7" s="1"/>
  <c r="D22" i="7"/>
  <c r="L22" i="7" s="1"/>
  <c r="L26" i="7" s="1"/>
  <c r="F13" i="6"/>
  <c r="D19" i="6"/>
  <c r="L19" i="6" s="1"/>
  <c r="D18" i="6"/>
  <c r="L18" i="6" s="1"/>
  <c r="D17" i="6"/>
  <c r="L17" i="6" s="1"/>
  <c r="D16" i="6"/>
  <c r="D15" i="6"/>
  <c r="L15" i="6" s="1"/>
  <c r="D14" i="6"/>
  <c r="L14" i="6" s="1"/>
  <c r="D13" i="6"/>
  <c r="H22" i="6"/>
  <c r="E26" i="6" s="1"/>
  <c r="E29" i="6" s="1"/>
  <c r="B22" i="6"/>
  <c r="L16" i="6"/>
  <c r="L13" i="6"/>
  <c r="B22" i="5"/>
  <c r="F22" i="7" l="1"/>
  <c r="J22" i="7" s="1"/>
  <c r="J13" i="7"/>
  <c r="L28" i="7"/>
  <c r="L27" i="7"/>
  <c r="L29" i="7"/>
  <c r="F14" i="6"/>
  <c r="J14" i="6" s="1"/>
  <c r="F15" i="6"/>
  <c r="J15" i="6" s="1"/>
  <c r="F16" i="6"/>
  <c r="J16" i="6" s="1"/>
  <c r="F18" i="6"/>
  <c r="J18" i="6" s="1"/>
  <c r="F19" i="6"/>
  <c r="J19" i="6" s="1"/>
  <c r="F17" i="6"/>
  <c r="J17" i="6" s="1"/>
  <c r="D22" i="6"/>
  <c r="H22" i="5"/>
  <c r="E26" i="5" s="1"/>
  <c r="E29" i="5" s="1"/>
  <c r="D19" i="5"/>
  <c r="L19" i="5" s="1"/>
  <c r="D18" i="5"/>
  <c r="L18" i="5" s="1"/>
  <c r="D17" i="5"/>
  <c r="L17" i="5" s="1"/>
  <c r="D16" i="5"/>
  <c r="L16" i="5" s="1"/>
  <c r="D15" i="5"/>
  <c r="L15" i="5" s="1"/>
  <c r="D14" i="5"/>
  <c r="L14" i="5" s="1"/>
  <c r="D13" i="5"/>
  <c r="L13" i="5" s="1"/>
  <c r="J13" i="6" l="1"/>
  <c r="F22" i="6"/>
  <c r="J22" i="6" s="1"/>
  <c r="L28" i="6"/>
  <c r="L22" i="6"/>
  <c r="L26" i="6" s="1"/>
  <c r="L27" i="6"/>
  <c r="L29" i="6"/>
  <c r="F13" i="5"/>
  <c r="F14" i="5"/>
  <c r="J14" i="5" s="1"/>
  <c r="F15" i="5"/>
  <c r="J15" i="5" s="1"/>
  <c r="F16" i="5"/>
  <c r="J16" i="5" s="1"/>
  <c r="F17" i="5"/>
  <c r="J17" i="5" s="1"/>
  <c r="F18" i="5"/>
  <c r="J18" i="5" s="1"/>
  <c r="F19" i="5"/>
  <c r="J19" i="5" s="1"/>
  <c r="D22" i="5"/>
  <c r="D19" i="4"/>
  <c r="D18" i="4"/>
  <c r="D17" i="4"/>
  <c r="D16" i="4"/>
  <c r="D15" i="4"/>
  <c r="D14" i="4"/>
  <c r="D13" i="4"/>
  <c r="H22" i="4"/>
  <c r="E26" i="4" s="1"/>
  <c r="E29" i="4" s="1"/>
  <c r="B22" i="4"/>
  <c r="L19" i="4"/>
  <c r="L18" i="4"/>
  <c r="L17" i="4"/>
  <c r="L16" i="4"/>
  <c r="L15" i="4"/>
  <c r="L14" i="4"/>
  <c r="L13" i="4"/>
  <c r="F22" i="5" l="1"/>
  <c r="J22" i="5" s="1"/>
  <c r="J13" i="5"/>
  <c r="L28" i="5"/>
  <c r="L27" i="5"/>
  <c r="L29" i="5"/>
  <c r="L22" i="5"/>
  <c r="L26" i="5" s="1"/>
  <c r="F13" i="4"/>
  <c r="F14" i="4"/>
  <c r="J14" i="4" s="1"/>
  <c r="F15" i="4"/>
  <c r="J15" i="4" s="1"/>
  <c r="F16" i="4"/>
  <c r="J16" i="4" s="1"/>
  <c r="F17" i="4"/>
  <c r="J17" i="4" s="1"/>
  <c r="F18" i="4"/>
  <c r="J18" i="4" s="1"/>
  <c r="F19" i="4"/>
  <c r="J19" i="4" s="1"/>
  <c r="D22" i="4"/>
  <c r="D19" i="3"/>
  <c r="L19" i="3" s="1"/>
  <c r="D18" i="3"/>
  <c r="D17" i="3"/>
  <c r="D16" i="3"/>
  <c r="L16" i="3" s="1"/>
  <c r="D15" i="3"/>
  <c r="L15" i="3" s="1"/>
  <c r="D14" i="3"/>
  <c r="D13" i="3"/>
  <c r="H22" i="3"/>
  <c r="E26" i="3" s="1"/>
  <c r="E29" i="3" s="1"/>
  <c r="B22" i="3"/>
  <c r="F19" i="3"/>
  <c r="J19" i="3" s="1"/>
  <c r="L18" i="3"/>
  <c r="F18" i="3"/>
  <c r="J18" i="3" s="1"/>
  <c r="L17" i="3"/>
  <c r="F17" i="3"/>
  <c r="J17" i="3" s="1"/>
  <c r="L14" i="3"/>
  <c r="F14" i="3"/>
  <c r="J14" i="3" s="1"/>
  <c r="L13" i="3"/>
  <c r="F22" i="4" l="1"/>
  <c r="J22" i="4" s="1"/>
  <c r="J13" i="4"/>
  <c r="L28" i="4"/>
  <c r="L22" i="4"/>
  <c r="L26" i="4" s="1"/>
  <c r="L27" i="4"/>
  <c r="L29" i="4"/>
  <c r="F16" i="3"/>
  <c r="J16" i="3" s="1"/>
  <c r="F15" i="3"/>
  <c r="J15" i="3" s="1"/>
  <c r="D22" i="3"/>
  <c r="L27" i="3" s="1"/>
  <c r="F13" i="3"/>
  <c r="H22" i="2"/>
  <c r="L22" i="2" s="1"/>
  <c r="L26" i="2" s="1"/>
  <c r="B22" i="2"/>
  <c r="L19" i="2"/>
  <c r="D19" i="2"/>
  <c r="F19" i="2" s="1"/>
  <c r="J19" i="2" s="1"/>
  <c r="L18" i="2"/>
  <c r="D18" i="2"/>
  <c r="F18" i="2" s="1"/>
  <c r="J18" i="2" s="1"/>
  <c r="L17" i="2"/>
  <c r="D17" i="2"/>
  <c r="F17" i="2" s="1"/>
  <c r="J17" i="2" s="1"/>
  <c r="L16" i="2"/>
  <c r="D16" i="2"/>
  <c r="F16" i="2" s="1"/>
  <c r="J16" i="2" s="1"/>
  <c r="L15" i="2"/>
  <c r="D15" i="2"/>
  <c r="F15" i="2" s="1"/>
  <c r="J15" i="2" s="1"/>
  <c r="L14" i="2"/>
  <c r="D14" i="2"/>
  <c r="F14" i="2" s="1"/>
  <c r="J14" i="2" s="1"/>
  <c r="L13" i="2"/>
  <c r="D13" i="2"/>
  <c r="D22" i="2" s="1"/>
  <c r="D19" i="1"/>
  <c r="L19" i="1" s="1"/>
  <c r="D18" i="1"/>
  <c r="L18" i="1" s="1"/>
  <c r="D17" i="1"/>
  <c r="L17" i="1" s="1"/>
  <c r="D16" i="1"/>
  <c r="L16" i="1" s="1"/>
  <c r="D15" i="1"/>
  <c r="L15" i="1" s="1"/>
  <c r="D14" i="1"/>
  <c r="L14" i="1" s="1"/>
  <c r="D13" i="1"/>
  <c r="H22" i="1"/>
  <c r="B22" i="1"/>
  <c r="F15" i="1"/>
  <c r="J15" i="1" s="1"/>
  <c r="L13" i="1"/>
  <c r="F13" i="1"/>
  <c r="J13" i="1" s="1"/>
  <c r="L28" i="3" l="1"/>
  <c r="L22" i="3"/>
  <c r="L26" i="3" s="1"/>
  <c r="L29" i="3"/>
  <c r="F22" i="3"/>
  <c r="J22" i="3" s="1"/>
  <c r="J13" i="3"/>
  <c r="E26" i="2"/>
  <c r="E29" i="2" s="1"/>
  <c r="L29" i="2" s="1"/>
  <c r="L28" i="2"/>
  <c r="L27" i="2"/>
  <c r="F13" i="2"/>
  <c r="F17" i="1"/>
  <c r="J17" i="1" s="1"/>
  <c r="F18" i="1"/>
  <c r="J18" i="1" s="1"/>
  <c r="F16" i="1"/>
  <c r="J16" i="1" s="1"/>
  <c r="F14" i="1"/>
  <c r="J14" i="1" s="1"/>
  <c r="F19" i="1"/>
  <c r="J19" i="1" s="1"/>
  <c r="E26" i="1"/>
  <c r="E29" i="1" s="1"/>
  <c r="D22" i="1"/>
  <c r="L27" i="1" s="1"/>
  <c r="F22" i="2" l="1"/>
  <c r="J22" i="2" s="1"/>
  <c r="J13" i="2"/>
  <c r="L22" i="1"/>
  <c r="L26" i="1" s="1"/>
  <c r="L28" i="1"/>
  <c r="F22" i="1"/>
  <c r="J22" i="1" s="1"/>
  <c r="L29" i="1"/>
</calcChain>
</file>

<file path=xl/sharedStrings.xml><?xml version="1.0" encoding="utf-8"?>
<sst xmlns="http://schemas.openxmlformats.org/spreadsheetml/2006/main" count="384" uniqueCount="40">
  <si>
    <t xml:space="preserve">MONITORAGGIO ASSENZA/PRESENZA DEL PERSONALE DIPENDENTE </t>
  </si>
  <si>
    <t>Notizie pubblicate ai sensi dell'art. 21 c. 1 L. 69 del 18/06/09 e della Circolare 5/09 del 12/10/09</t>
  </si>
  <si>
    <t>SETTORE</t>
  </si>
  <si>
    <t>N. DIPENDENTI</t>
  </si>
  <si>
    <t>GIORNATE</t>
  </si>
  <si>
    <t>GIORNI PRESENZA</t>
  </si>
  <si>
    <t>GIORNI ASSENZA</t>
  </si>
  <si>
    <t>% PRESENZE</t>
  </si>
  <si>
    <t>% ASSENZE</t>
  </si>
  <si>
    <t>LAVORATIVE</t>
  </si>
  <si>
    <t>TOTALI</t>
  </si>
  <si>
    <t xml:space="preserve">TOTALI </t>
  </si>
  <si>
    <t>SEGRETERIA</t>
  </si>
  <si>
    <t>RAGIONERIA</t>
  </si>
  <si>
    <t>TRIBUTI</t>
  </si>
  <si>
    <t>UFFICIO TECNICO</t>
  </si>
  <si>
    <t>ANAGRAFE</t>
  </si>
  <si>
    <t>POLIZIA LOCALE</t>
  </si>
  <si>
    <t>CULTURA</t>
  </si>
  <si>
    <t>COMPOSIZIONE DEI GIORNI TOTALI DI ASSENZA:</t>
  </si>
  <si>
    <t>Tasso % assenza</t>
  </si>
  <si>
    <t>di cui:</t>
  </si>
  <si>
    <t>Ferie</t>
  </si>
  <si>
    <t>Malattia</t>
  </si>
  <si>
    <t>Altri Giustificativi</t>
  </si>
  <si>
    <t>Altri giustificativi</t>
  </si>
  <si>
    <t>* Nel computo delle assenze sono stati calcolati i giorni di mancata presenza lavorativa verificatasi a titolo di malattia, ferie, aspettativa, maternità, asten-</t>
  </si>
  <si>
    <t xml:space="preserve">  sione facoltativa, congedo parentale, malattia figli, sciopero, permessi retribuiti vari (legge 104, matrimonio, lutto, protezione civile, permessi sindacali)</t>
  </si>
  <si>
    <t>MESE DI GENNAIO 2020</t>
  </si>
  <si>
    <t>MESE DI FEBBRAIO 2020</t>
  </si>
  <si>
    <t>MESE DI MARZO 2020</t>
  </si>
  <si>
    <t>MESE DI APRILE 2020</t>
  </si>
  <si>
    <t>MESE DI MAGGIO 2020</t>
  </si>
  <si>
    <t>MESE DI GIUGNO 2020</t>
  </si>
  <si>
    <t>MESE DI LUGLIO 2020</t>
  </si>
  <si>
    <t>MESE DI AGOSTO 2020</t>
  </si>
  <si>
    <t>MESE DI SETTEMBRE 2020</t>
  </si>
  <si>
    <t>MESE DI OTTOBRE 2020</t>
  </si>
  <si>
    <t>MESE DI NOVEMBRE 2020</t>
  </si>
  <si>
    <t>MESE DI DICEMBRE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</si>
</sst>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1" xfId="0" applyBorder="1"/>
    <xf numFmtId="0" fontId="0" fillId="0" borderId="9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0" xfId="0" applyBorder="1"/>
    <xf numFmtId="0" fontId="5" fillId="0" borderId="10" xfId="0" applyFont="1" applyBorder="1"/>
    <xf numFmtId="0" fontId="5" fillId="0" borderId="5" xfId="0" applyFont="1" applyBorder="1"/>
    <xf numFmtId="0" fontId="0" fillId="0" borderId="1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10" fontId="0" fillId="0" borderId="14" xfId="0" applyNumberFormat="1" applyFill="1" applyBorder="1" applyAlignment="1">
      <alignment horizontal="center"/>
    </xf>
    <xf numFmtId="10" fontId="0" fillId="0" borderId="6" xfId="0" applyNumberFormat="1" applyFill="1" applyBorder="1" applyAlignment="1">
      <alignment horizontal="center"/>
    </xf>
    <xf numFmtId="10" fontId="0" fillId="0" borderId="8" xfId="0" applyNumberForma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3" fillId="0" borderId="4" xfId="0" applyFont="1" applyBorder="1"/>
    <xf numFmtId="0" fontId="3" fillId="0" borderId="0" xfId="0" applyFont="1"/>
    <xf numFmtId="10" fontId="3" fillId="0" borderId="9" xfId="0" applyNumberFormat="1" applyFont="1" applyBorder="1"/>
    <xf numFmtId="0" fontId="5" fillId="0" borderId="4" xfId="0" applyFont="1" applyBorder="1"/>
    <xf numFmtId="0" fontId="0" fillId="0" borderId="16" xfId="0" applyBorder="1"/>
    <xf numFmtId="0" fontId="0" fillId="0" borderId="0" xfId="0" applyBorder="1"/>
    <xf numFmtId="0" fontId="0" fillId="0" borderId="13" xfId="0" applyBorder="1"/>
    <xf numFmtId="10" fontId="0" fillId="0" borderId="0" xfId="0" applyNumberFormat="1" applyBorder="1"/>
    <xf numFmtId="0" fontId="0" fillId="0" borderId="17" xfId="0" applyBorder="1"/>
    <xf numFmtId="0" fontId="0" fillId="0" borderId="14" xfId="0" applyBorder="1"/>
    <xf numFmtId="10" fontId="0" fillId="0" borderId="14" xfId="0" applyNumberForma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0" fontId="0" fillId="0" borderId="11" xfId="0" applyNumberFormat="1" applyFill="1" applyBorder="1" applyAlignment="1">
      <alignment horizontal="center"/>
    </xf>
    <xf numFmtId="10" fontId="0" fillId="0" borderId="12" xfId="0" applyNumberFormat="1" applyFill="1" applyBorder="1" applyAlignment="1">
      <alignment horizontal="center"/>
    </xf>
    <xf numFmtId="10" fontId="0" fillId="0" borderId="13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10" fontId="0" fillId="0" borderId="2" xfId="0" applyNumberFormat="1" applyFill="1" applyBorder="1" applyAlignment="1">
      <alignment horizontal="center"/>
    </xf>
    <xf numFmtId="10" fontId="0" fillId="0" borderId="3" xfId="0" applyNumberFormat="1" applyFill="1" applyBorder="1" applyAlignment="1">
      <alignment horizontal="center"/>
    </xf>
    <xf numFmtId="10" fontId="0" fillId="0" borderId="4" xfId="0" applyNumberFormat="1" applyFill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10" fontId="0" fillId="0" borderId="0" xfId="0" applyNumberForma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33"/>
  <sheetViews>
    <sheetView workbookViewId="0">
      <selection activeCell="F15" sqref="F15:G15"/>
    </sheetView>
  </sheetViews>
  <sheetFormatPr defaultRowHeight="15" x14ac:dyDescent="0.25"/>
  <cols>
    <col min="1" max="1" width="23.42578125" customWidth="1"/>
    <col min="13" max="13" width="13.85546875" customWidth="1"/>
  </cols>
  <sheetData>
    <row r="2" spans="1:13" x14ac:dyDescent="0.25">
      <c r="B2" s="1" t="s">
        <v>0</v>
      </c>
      <c r="C2" s="1"/>
      <c r="D2" s="1"/>
    </row>
    <row r="3" spans="1:13" x14ac:dyDescent="0.25">
      <c r="D3" s="2" t="s">
        <v>28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3" t="s">
        <v>2</v>
      </c>
      <c r="B10" s="111" t="s">
        <v>3</v>
      </c>
      <c r="C10" s="112"/>
      <c r="D10" s="109" t="s">
        <v>4</v>
      </c>
      <c r="E10" s="113"/>
      <c r="F10" s="109" t="s">
        <v>5</v>
      </c>
      <c r="G10" s="113"/>
      <c r="H10" s="109" t="s">
        <v>6</v>
      </c>
      <c r="I10" s="113"/>
      <c r="J10" s="109" t="s">
        <v>7</v>
      </c>
      <c r="K10" s="113"/>
      <c r="L10" s="109" t="s">
        <v>8</v>
      </c>
      <c r="M10" s="110"/>
    </row>
    <row r="11" spans="1:13" ht="15.75" thickBot="1" x14ac:dyDescent="0.3">
      <c r="A11" s="4"/>
      <c r="B11" s="5"/>
      <c r="C11" s="6"/>
      <c r="D11" s="107" t="s">
        <v>9</v>
      </c>
      <c r="E11" s="108"/>
      <c r="F11" s="107" t="s">
        <v>10</v>
      </c>
      <c r="G11" s="108"/>
      <c r="H11" s="107" t="s">
        <v>11</v>
      </c>
      <c r="I11" s="108"/>
      <c r="J11" s="7"/>
      <c r="K11" s="8"/>
      <c r="L11" s="7"/>
      <c r="M11" s="9"/>
    </row>
    <row r="12" spans="1:13" x14ac:dyDescent="0.25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 x14ac:dyDescent="0.25">
      <c r="A13" s="15" t="s">
        <v>12</v>
      </c>
      <c r="B13" s="89">
        <v>4</v>
      </c>
      <c r="C13" s="90"/>
      <c r="D13" s="89">
        <f>B13*25</f>
        <v>100</v>
      </c>
      <c r="E13" s="90"/>
      <c r="F13" s="103">
        <f t="shared" ref="F13:F19" si="0">D13-H13</f>
        <v>86</v>
      </c>
      <c r="G13" s="103"/>
      <c r="H13" s="104">
        <v>14</v>
      </c>
      <c r="I13" s="105"/>
      <c r="J13" s="106">
        <f t="shared" ref="J13:J19" si="1">F13/D13</f>
        <v>0.86</v>
      </c>
      <c r="K13" s="106"/>
      <c r="L13" s="91">
        <f t="shared" ref="L13:L19" si="2">H13/D13</f>
        <v>0.14000000000000001</v>
      </c>
      <c r="M13" s="93"/>
    </row>
    <row r="14" spans="1:13" x14ac:dyDescent="0.25">
      <c r="A14" s="15" t="s">
        <v>13</v>
      </c>
      <c r="B14" s="89">
        <v>2</v>
      </c>
      <c r="C14" s="90"/>
      <c r="D14" s="89">
        <f>B14*25</f>
        <v>50</v>
      </c>
      <c r="E14" s="90"/>
      <c r="F14" s="103">
        <f t="shared" si="0"/>
        <v>49</v>
      </c>
      <c r="G14" s="103"/>
      <c r="H14" s="104">
        <v>1</v>
      </c>
      <c r="I14" s="105"/>
      <c r="J14" s="106">
        <f t="shared" si="1"/>
        <v>0.98</v>
      </c>
      <c r="K14" s="106"/>
      <c r="L14" s="91">
        <f t="shared" si="2"/>
        <v>0.02</v>
      </c>
      <c r="M14" s="93"/>
    </row>
    <row r="15" spans="1:13" x14ac:dyDescent="0.25">
      <c r="A15" s="15" t="s">
        <v>14</v>
      </c>
      <c r="B15" s="89">
        <v>1</v>
      </c>
      <c r="C15" s="90"/>
      <c r="D15" s="89">
        <f>B15*25</f>
        <v>25</v>
      </c>
      <c r="E15" s="90"/>
      <c r="F15" s="103">
        <f t="shared" si="0"/>
        <v>24</v>
      </c>
      <c r="G15" s="103"/>
      <c r="H15" s="104">
        <v>1</v>
      </c>
      <c r="I15" s="105"/>
      <c r="J15" s="106">
        <f t="shared" si="1"/>
        <v>0.96</v>
      </c>
      <c r="K15" s="106"/>
      <c r="L15" s="91">
        <f t="shared" si="2"/>
        <v>0.04</v>
      </c>
      <c r="M15" s="93"/>
    </row>
    <row r="16" spans="1:13" x14ac:dyDescent="0.25">
      <c r="A16" s="15" t="s">
        <v>15</v>
      </c>
      <c r="B16" s="89">
        <v>4</v>
      </c>
      <c r="C16" s="90"/>
      <c r="D16" s="89">
        <f>B16*25</f>
        <v>100</v>
      </c>
      <c r="E16" s="90"/>
      <c r="F16" s="103">
        <f t="shared" si="0"/>
        <v>86</v>
      </c>
      <c r="G16" s="103"/>
      <c r="H16" s="104">
        <v>14</v>
      </c>
      <c r="I16" s="105"/>
      <c r="J16" s="106">
        <f t="shared" si="1"/>
        <v>0.86</v>
      </c>
      <c r="K16" s="106"/>
      <c r="L16" s="91">
        <f t="shared" si="2"/>
        <v>0.14000000000000001</v>
      </c>
      <c r="M16" s="93"/>
    </row>
    <row r="17" spans="1:13" x14ac:dyDescent="0.25">
      <c r="A17" s="15" t="s">
        <v>16</v>
      </c>
      <c r="B17" s="89">
        <v>1</v>
      </c>
      <c r="C17" s="90"/>
      <c r="D17" s="89">
        <f>B17*25</f>
        <v>25</v>
      </c>
      <c r="E17" s="90"/>
      <c r="F17" s="103">
        <f>D17-H17</f>
        <v>22</v>
      </c>
      <c r="G17" s="103"/>
      <c r="H17" s="104">
        <v>3</v>
      </c>
      <c r="I17" s="105"/>
      <c r="J17" s="106">
        <f t="shared" si="1"/>
        <v>0.88</v>
      </c>
      <c r="K17" s="106"/>
      <c r="L17" s="91">
        <f t="shared" si="2"/>
        <v>0.12</v>
      </c>
      <c r="M17" s="93"/>
    </row>
    <row r="18" spans="1:13" x14ac:dyDescent="0.25">
      <c r="A18" s="15" t="s">
        <v>17</v>
      </c>
      <c r="B18" s="89">
        <v>1</v>
      </c>
      <c r="C18" s="90"/>
      <c r="D18" s="101">
        <f>B18*25+3</f>
        <v>28</v>
      </c>
      <c r="E18" s="102"/>
      <c r="F18" s="103">
        <f t="shared" si="0"/>
        <v>24</v>
      </c>
      <c r="G18" s="103"/>
      <c r="H18" s="104">
        <v>4</v>
      </c>
      <c r="I18" s="105"/>
      <c r="J18" s="106">
        <f t="shared" si="1"/>
        <v>0.8571428571428571</v>
      </c>
      <c r="K18" s="106"/>
      <c r="L18" s="91">
        <f t="shared" si="2"/>
        <v>0.14285714285714285</v>
      </c>
      <c r="M18" s="93"/>
    </row>
    <row r="19" spans="1:13" x14ac:dyDescent="0.25">
      <c r="A19" s="16" t="s">
        <v>18</v>
      </c>
      <c r="B19" s="89">
        <v>1</v>
      </c>
      <c r="C19" s="90"/>
      <c r="D19" s="89">
        <f>B19*25</f>
        <v>25</v>
      </c>
      <c r="E19" s="90"/>
      <c r="F19" s="103">
        <f t="shared" si="0"/>
        <v>18</v>
      </c>
      <c r="G19" s="103"/>
      <c r="H19" s="104">
        <v>7</v>
      </c>
      <c r="I19" s="105"/>
      <c r="J19" s="106">
        <f t="shared" si="1"/>
        <v>0.72</v>
      </c>
      <c r="K19" s="106"/>
      <c r="L19" s="91">
        <f t="shared" si="2"/>
        <v>0.28000000000000003</v>
      </c>
      <c r="M19" s="93"/>
    </row>
    <row r="20" spans="1:13" ht="15.75" thickBot="1" x14ac:dyDescent="0.3">
      <c r="A20" s="17"/>
      <c r="B20" s="18"/>
      <c r="C20" s="18"/>
      <c r="D20" s="19"/>
      <c r="E20" s="20"/>
      <c r="F20" s="18"/>
      <c r="G20" s="18"/>
      <c r="H20" s="21"/>
      <c r="I20" s="22"/>
      <c r="J20" s="23"/>
      <c r="K20" s="23"/>
      <c r="L20" s="24"/>
      <c r="M20" s="25"/>
    </row>
    <row r="21" spans="1:13" x14ac:dyDescent="0.25">
      <c r="A21" s="10"/>
      <c r="B21" s="94"/>
      <c r="C21" s="95"/>
      <c r="D21" s="94"/>
      <c r="E21" s="95"/>
      <c r="F21" s="94"/>
      <c r="G21" s="95"/>
      <c r="H21" s="96"/>
      <c r="I21" s="97"/>
      <c r="J21" s="98"/>
      <c r="K21" s="99"/>
      <c r="L21" s="98"/>
      <c r="M21" s="100"/>
    </row>
    <row r="22" spans="1:13" x14ac:dyDescent="0.25">
      <c r="A22" s="15" t="s">
        <v>10</v>
      </c>
      <c r="B22" s="89">
        <f>SUM(B13:C21)</f>
        <v>14</v>
      </c>
      <c r="C22" s="90"/>
      <c r="D22" s="89">
        <f>SUM(D13:E21)</f>
        <v>353</v>
      </c>
      <c r="E22" s="90"/>
      <c r="F22" s="89">
        <f>SUM(F13:G21)</f>
        <v>309</v>
      </c>
      <c r="G22" s="90"/>
      <c r="H22" s="89">
        <f>SUM(H13:I21)</f>
        <v>44</v>
      </c>
      <c r="I22" s="90"/>
      <c r="J22" s="91">
        <f>F22/D22</f>
        <v>0.87535410764872523</v>
      </c>
      <c r="K22" s="92"/>
      <c r="L22" s="91">
        <f>H22/D22</f>
        <v>0.12464589235127478</v>
      </c>
      <c r="M22" s="93"/>
    </row>
    <row r="23" spans="1:13" ht="15.75" thickBot="1" x14ac:dyDescent="0.3">
      <c r="A23" s="26"/>
      <c r="B23" s="86"/>
      <c r="C23" s="87"/>
      <c r="D23" s="86"/>
      <c r="E23" s="87"/>
      <c r="F23" s="27"/>
      <c r="G23" s="28"/>
      <c r="H23" s="27"/>
      <c r="I23" s="28"/>
      <c r="J23" s="27"/>
      <c r="K23" s="28"/>
      <c r="L23" s="27"/>
      <c r="M23" s="29"/>
    </row>
    <row r="24" spans="1:13" x14ac:dyDescent="0.25">
      <c r="B24" s="88"/>
      <c r="C24" s="88"/>
      <c r="D24" s="88"/>
      <c r="E24" s="88"/>
    </row>
    <row r="25" spans="1:13" ht="15.75" thickBot="1" x14ac:dyDescent="0.3"/>
    <row r="26" spans="1:13" x14ac:dyDescent="0.25">
      <c r="A26" s="30" t="s">
        <v>19</v>
      </c>
      <c r="B26" s="11"/>
      <c r="C26" s="11"/>
      <c r="D26" s="11"/>
      <c r="E26" s="31">
        <f>H22</f>
        <v>44</v>
      </c>
      <c r="F26" s="32"/>
      <c r="H26" s="30" t="s">
        <v>20</v>
      </c>
      <c r="I26" s="11"/>
      <c r="J26" s="11"/>
      <c r="K26" s="11"/>
      <c r="L26" s="33">
        <f>L22</f>
        <v>0.12464589235127478</v>
      </c>
      <c r="M26" s="34" t="s">
        <v>21</v>
      </c>
    </row>
    <row r="27" spans="1:13" x14ac:dyDescent="0.25">
      <c r="A27" s="35"/>
      <c r="B27" s="36"/>
      <c r="C27" s="36" t="s">
        <v>22</v>
      </c>
      <c r="D27" s="36"/>
      <c r="E27" s="37">
        <v>38</v>
      </c>
      <c r="H27" s="35"/>
      <c r="I27" s="36"/>
      <c r="J27" s="36" t="s">
        <v>22</v>
      </c>
      <c r="K27" s="36"/>
      <c r="L27" s="38">
        <f>E27/D22</f>
        <v>0.10764872521246459</v>
      </c>
      <c r="M27" s="37"/>
    </row>
    <row r="28" spans="1:13" x14ac:dyDescent="0.25">
      <c r="A28" s="35"/>
      <c r="B28" s="36"/>
      <c r="C28" s="36" t="s">
        <v>23</v>
      </c>
      <c r="D28" s="36"/>
      <c r="E28" s="37">
        <v>0</v>
      </c>
      <c r="H28" s="35"/>
      <c r="I28" s="36"/>
      <c r="J28" s="36" t="s">
        <v>23</v>
      </c>
      <c r="K28" s="36"/>
      <c r="L28" s="38">
        <f>E28/D22</f>
        <v>0</v>
      </c>
      <c r="M28" s="37"/>
    </row>
    <row r="29" spans="1:13" ht="15.75" thickBot="1" x14ac:dyDescent="0.3">
      <c r="A29" s="39"/>
      <c r="B29" s="40"/>
      <c r="C29" s="40" t="s">
        <v>24</v>
      </c>
      <c r="D29" s="40"/>
      <c r="E29" s="29">
        <f>E26-(E27+E28)</f>
        <v>6</v>
      </c>
      <c r="H29" s="39"/>
      <c r="I29" s="40"/>
      <c r="J29" s="40" t="s">
        <v>25</v>
      </c>
      <c r="K29" s="40"/>
      <c r="L29" s="41">
        <f>E29/D22</f>
        <v>1.69971671388102E-2</v>
      </c>
      <c r="M29" s="29"/>
    </row>
    <row r="30" spans="1:13" x14ac:dyDescent="0.25">
      <c r="A30" s="36"/>
      <c r="B30" s="36"/>
      <c r="C30" s="36"/>
      <c r="D30" s="36"/>
      <c r="E30" s="36"/>
      <c r="G30" s="36"/>
      <c r="H30" s="36"/>
      <c r="I30" s="36"/>
      <c r="J30" s="36"/>
      <c r="K30" s="38"/>
      <c r="L30" s="36"/>
    </row>
    <row r="31" spans="1:13" ht="15.75" thickBot="1" x14ac:dyDescent="0.3">
      <c r="G31" s="36"/>
      <c r="H31" s="36"/>
      <c r="I31" s="36"/>
      <c r="J31" s="36"/>
      <c r="K31" s="36"/>
    </row>
    <row r="32" spans="1:13" x14ac:dyDescent="0.25">
      <c r="A32" s="30" t="s">
        <v>26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</row>
    <row r="33" spans="1:13" ht="15.75" thickBot="1" x14ac:dyDescent="0.3">
      <c r="A33" s="39" t="s">
        <v>27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29"/>
    </row>
  </sheetData>
  <mergeCells count="67">
    <mergeCell ref="B10:C10"/>
    <mergeCell ref="D10:E10"/>
    <mergeCell ref="F10:G10"/>
    <mergeCell ref="H10:I10"/>
    <mergeCell ref="J10:K10"/>
    <mergeCell ref="L13:M13"/>
    <mergeCell ref="D11:E11"/>
    <mergeCell ref="F11:G11"/>
    <mergeCell ref="H11:I11"/>
    <mergeCell ref="L10:M10"/>
    <mergeCell ref="B13:C13"/>
    <mergeCell ref="D13:E13"/>
    <mergeCell ref="F13:G13"/>
    <mergeCell ref="H13:I13"/>
    <mergeCell ref="J13:K13"/>
    <mergeCell ref="L15:M15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B23:C23"/>
    <mergeCell ref="D23:E23"/>
    <mergeCell ref="B24:C24"/>
    <mergeCell ref="D24:E24"/>
    <mergeCell ref="B22:C22"/>
    <mergeCell ref="D22:E22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A17B8-E53E-441D-8C25-36B5C6B4F64B}">
  <dimension ref="A2:M33"/>
  <sheetViews>
    <sheetView workbookViewId="0">
      <selection sqref="A1:M34"/>
    </sheetView>
  </sheetViews>
  <sheetFormatPr defaultRowHeight="15" x14ac:dyDescent="0.25"/>
  <cols>
    <col min="1" max="1" width="17.28515625" customWidth="1"/>
    <col min="12" max="12" width="0.140625" customWidth="1"/>
    <col min="13" max="13" width="27.5703125" customWidth="1"/>
  </cols>
  <sheetData>
    <row r="2" spans="1:13" x14ac:dyDescent="0.25">
      <c r="B2" s="1" t="s">
        <v>0</v>
      </c>
      <c r="C2" s="1"/>
      <c r="D2" s="1"/>
    </row>
    <row r="3" spans="1:13" x14ac:dyDescent="0.25">
      <c r="D3" s="2" t="s">
        <v>29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3" t="s">
        <v>2</v>
      </c>
      <c r="B10" s="111" t="s">
        <v>3</v>
      </c>
      <c r="C10" s="112"/>
      <c r="D10" s="109" t="s">
        <v>4</v>
      </c>
      <c r="E10" s="113"/>
      <c r="F10" s="109" t="s">
        <v>5</v>
      </c>
      <c r="G10" s="113"/>
      <c r="H10" s="109" t="s">
        <v>6</v>
      </c>
      <c r="I10" s="113"/>
      <c r="J10" s="109" t="s">
        <v>7</v>
      </c>
      <c r="K10" s="113"/>
      <c r="L10" s="109" t="s">
        <v>8</v>
      </c>
      <c r="M10" s="110"/>
    </row>
    <row r="11" spans="1:13" ht="15.75" thickBot="1" x14ac:dyDescent="0.3">
      <c r="A11" s="4"/>
      <c r="B11" s="5"/>
      <c r="C11" s="6"/>
      <c r="D11" s="107" t="s">
        <v>9</v>
      </c>
      <c r="E11" s="108"/>
      <c r="F11" s="107" t="s">
        <v>10</v>
      </c>
      <c r="G11" s="108"/>
      <c r="H11" s="107" t="s">
        <v>11</v>
      </c>
      <c r="I11" s="108"/>
      <c r="J11" s="42"/>
      <c r="K11" s="43"/>
      <c r="L11" s="42"/>
      <c r="M11" s="9"/>
    </row>
    <row r="12" spans="1:13" x14ac:dyDescent="0.25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 x14ac:dyDescent="0.25">
      <c r="A13" s="15" t="s">
        <v>12</v>
      </c>
      <c r="B13" s="89">
        <v>4</v>
      </c>
      <c r="C13" s="90"/>
      <c r="D13" s="89">
        <f>B13*25</f>
        <v>100</v>
      </c>
      <c r="E13" s="90"/>
      <c r="F13" s="103">
        <f t="shared" ref="F13:F19" si="0">D13-H13</f>
        <v>83</v>
      </c>
      <c r="G13" s="103"/>
      <c r="H13" s="104">
        <v>17</v>
      </c>
      <c r="I13" s="105"/>
      <c r="J13" s="106">
        <f t="shared" ref="J13:J19" si="1">F13/D13</f>
        <v>0.83</v>
      </c>
      <c r="K13" s="106"/>
      <c r="L13" s="91">
        <f t="shared" ref="L13:L19" si="2">H13/D13</f>
        <v>0.17</v>
      </c>
      <c r="M13" s="93"/>
    </row>
    <row r="14" spans="1:13" x14ac:dyDescent="0.25">
      <c r="A14" s="15" t="s">
        <v>13</v>
      </c>
      <c r="B14" s="89">
        <v>2</v>
      </c>
      <c r="C14" s="90"/>
      <c r="D14" s="89">
        <f>B14*25</f>
        <v>50</v>
      </c>
      <c r="E14" s="90"/>
      <c r="F14" s="103">
        <f t="shared" si="0"/>
        <v>41</v>
      </c>
      <c r="G14" s="103"/>
      <c r="H14" s="104">
        <v>9</v>
      </c>
      <c r="I14" s="105"/>
      <c r="J14" s="106">
        <f t="shared" si="1"/>
        <v>0.82</v>
      </c>
      <c r="K14" s="106"/>
      <c r="L14" s="91">
        <f t="shared" si="2"/>
        <v>0.18</v>
      </c>
      <c r="M14" s="93"/>
    </row>
    <row r="15" spans="1:13" x14ac:dyDescent="0.25">
      <c r="A15" s="15" t="s">
        <v>14</v>
      </c>
      <c r="B15" s="89">
        <v>1</v>
      </c>
      <c r="C15" s="90"/>
      <c r="D15" s="89">
        <f>B15*25</f>
        <v>25</v>
      </c>
      <c r="E15" s="90"/>
      <c r="F15" s="103">
        <f t="shared" si="0"/>
        <v>25</v>
      </c>
      <c r="G15" s="103"/>
      <c r="H15" s="104">
        <v>0</v>
      </c>
      <c r="I15" s="105"/>
      <c r="J15" s="106">
        <f t="shared" si="1"/>
        <v>1</v>
      </c>
      <c r="K15" s="106"/>
      <c r="L15" s="91">
        <f t="shared" si="2"/>
        <v>0</v>
      </c>
      <c r="M15" s="93"/>
    </row>
    <row r="16" spans="1:13" x14ac:dyDescent="0.25">
      <c r="A16" s="15" t="s">
        <v>15</v>
      </c>
      <c r="B16" s="89">
        <v>4</v>
      </c>
      <c r="C16" s="90"/>
      <c r="D16" s="89">
        <f>B16*25</f>
        <v>100</v>
      </c>
      <c r="E16" s="90"/>
      <c r="F16" s="103">
        <f t="shared" si="0"/>
        <v>97</v>
      </c>
      <c r="G16" s="103"/>
      <c r="H16" s="104">
        <v>3</v>
      </c>
      <c r="I16" s="105"/>
      <c r="J16" s="106">
        <f t="shared" si="1"/>
        <v>0.97</v>
      </c>
      <c r="K16" s="106"/>
      <c r="L16" s="91">
        <f t="shared" si="2"/>
        <v>0.03</v>
      </c>
      <c r="M16" s="93"/>
    </row>
    <row r="17" spans="1:13" x14ac:dyDescent="0.25">
      <c r="A17" s="15" t="s">
        <v>16</v>
      </c>
      <c r="B17" s="89">
        <v>1</v>
      </c>
      <c r="C17" s="90"/>
      <c r="D17" s="89">
        <f>B17*25</f>
        <v>25</v>
      </c>
      <c r="E17" s="90"/>
      <c r="F17" s="103">
        <f>D17-H17</f>
        <v>25</v>
      </c>
      <c r="G17" s="103"/>
      <c r="H17" s="104">
        <v>0</v>
      </c>
      <c r="I17" s="105"/>
      <c r="J17" s="106">
        <f t="shared" si="1"/>
        <v>1</v>
      </c>
      <c r="K17" s="106"/>
      <c r="L17" s="91">
        <f t="shared" si="2"/>
        <v>0</v>
      </c>
      <c r="M17" s="93"/>
    </row>
    <row r="18" spans="1:13" x14ac:dyDescent="0.25">
      <c r="A18" s="15" t="s">
        <v>17</v>
      </c>
      <c r="B18" s="89">
        <v>1</v>
      </c>
      <c r="C18" s="90"/>
      <c r="D18" s="101">
        <f>B18*25+3</f>
        <v>28</v>
      </c>
      <c r="E18" s="102"/>
      <c r="F18" s="103">
        <f t="shared" si="0"/>
        <v>28</v>
      </c>
      <c r="G18" s="103"/>
      <c r="H18" s="104">
        <v>0</v>
      </c>
      <c r="I18" s="105"/>
      <c r="J18" s="106">
        <f t="shared" si="1"/>
        <v>1</v>
      </c>
      <c r="K18" s="106"/>
      <c r="L18" s="91">
        <f t="shared" si="2"/>
        <v>0</v>
      </c>
      <c r="M18" s="93"/>
    </row>
    <row r="19" spans="1:13" x14ac:dyDescent="0.25">
      <c r="A19" s="16" t="s">
        <v>18</v>
      </c>
      <c r="B19" s="89">
        <v>1</v>
      </c>
      <c r="C19" s="90"/>
      <c r="D19" s="89">
        <f>B19*25</f>
        <v>25</v>
      </c>
      <c r="E19" s="90"/>
      <c r="F19" s="103">
        <f t="shared" si="0"/>
        <v>21</v>
      </c>
      <c r="G19" s="103"/>
      <c r="H19" s="104">
        <v>4</v>
      </c>
      <c r="I19" s="105"/>
      <c r="J19" s="106">
        <f t="shared" si="1"/>
        <v>0.84</v>
      </c>
      <c r="K19" s="106"/>
      <c r="L19" s="91">
        <f t="shared" si="2"/>
        <v>0.16</v>
      </c>
      <c r="M19" s="93"/>
    </row>
    <row r="20" spans="1:13" ht="15.75" thickBot="1" x14ac:dyDescent="0.3">
      <c r="A20" s="17"/>
      <c r="B20" s="18"/>
      <c r="C20" s="18"/>
      <c r="D20" s="44"/>
      <c r="E20" s="45"/>
      <c r="F20" s="18"/>
      <c r="G20" s="18"/>
      <c r="H20" s="21"/>
      <c r="I20" s="22"/>
      <c r="J20" s="23"/>
      <c r="K20" s="23"/>
      <c r="L20" s="24"/>
      <c r="M20" s="25"/>
    </row>
    <row r="21" spans="1:13" x14ac:dyDescent="0.25">
      <c r="A21" s="10"/>
      <c r="B21" s="94"/>
      <c r="C21" s="95"/>
      <c r="D21" s="94"/>
      <c r="E21" s="95"/>
      <c r="F21" s="94"/>
      <c r="G21" s="95"/>
      <c r="H21" s="96"/>
      <c r="I21" s="97"/>
      <c r="J21" s="98"/>
      <c r="K21" s="99"/>
      <c r="L21" s="98"/>
      <c r="M21" s="100"/>
    </row>
    <row r="22" spans="1:13" x14ac:dyDescent="0.25">
      <c r="A22" s="15" t="s">
        <v>10</v>
      </c>
      <c r="B22" s="89">
        <f>SUM(B13:C21)</f>
        <v>14</v>
      </c>
      <c r="C22" s="90"/>
      <c r="D22" s="89">
        <f>SUM(D13:E21)</f>
        <v>353</v>
      </c>
      <c r="E22" s="90"/>
      <c r="F22" s="89">
        <f>SUM(F13:G21)</f>
        <v>320</v>
      </c>
      <c r="G22" s="90"/>
      <c r="H22" s="89">
        <f>SUM(H13:I21)</f>
        <v>33</v>
      </c>
      <c r="I22" s="90"/>
      <c r="J22" s="91">
        <f>F22/D22</f>
        <v>0.90651558073654392</v>
      </c>
      <c r="K22" s="92"/>
      <c r="L22" s="91">
        <f>H22/D22</f>
        <v>9.3484419263456089E-2</v>
      </c>
      <c r="M22" s="93"/>
    </row>
    <row r="23" spans="1:13" ht="15.75" thickBot="1" x14ac:dyDescent="0.3">
      <c r="A23" s="26"/>
      <c r="B23" s="86"/>
      <c r="C23" s="87"/>
      <c r="D23" s="86"/>
      <c r="E23" s="87"/>
      <c r="F23" s="27"/>
      <c r="G23" s="28"/>
      <c r="H23" s="27"/>
      <c r="I23" s="28"/>
      <c r="J23" s="27"/>
      <c r="K23" s="28"/>
      <c r="L23" s="27"/>
      <c r="M23" s="29"/>
    </row>
    <row r="24" spans="1:13" x14ac:dyDescent="0.25">
      <c r="B24" s="88"/>
      <c r="C24" s="88"/>
      <c r="D24" s="88"/>
      <c r="E24" s="88"/>
    </row>
    <row r="25" spans="1:13" ht="15.75" thickBot="1" x14ac:dyDescent="0.3"/>
    <row r="26" spans="1:13" x14ac:dyDescent="0.25">
      <c r="A26" s="30" t="s">
        <v>19</v>
      </c>
      <c r="B26" s="11"/>
      <c r="C26" s="11"/>
      <c r="D26" s="11"/>
      <c r="E26" s="31">
        <f>H22</f>
        <v>33</v>
      </c>
      <c r="F26" s="32"/>
      <c r="H26" s="30" t="s">
        <v>20</v>
      </c>
      <c r="I26" s="11"/>
      <c r="J26" s="11"/>
      <c r="K26" s="11"/>
      <c r="L26" s="33">
        <f>L22</f>
        <v>9.3484419263456089E-2</v>
      </c>
      <c r="M26" s="34" t="s">
        <v>21</v>
      </c>
    </row>
    <row r="27" spans="1:13" x14ac:dyDescent="0.25">
      <c r="A27" s="35"/>
      <c r="B27" s="36"/>
      <c r="C27" s="36" t="s">
        <v>22</v>
      </c>
      <c r="D27" s="36"/>
      <c r="E27" s="37">
        <v>31</v>
      </c>
      <c r="H27" s="35"/>
      <c r="I27" s="36"/>
      <c r="J27" s="36" t="s">
        <v>22</v>
      </c>
      <c r="K27" s="36"/>
      <c r="L27" s="38">
        <f>E27/D22</f>
        <v>8.7818696883852687E-2</v>
      </c>
      <c r="M27" s="37"/>
    </row>
    <row r="28" spans="1:13" x14ac:dyDescent="0.25">
      <c r="A28" s="35"/>
      <c r="B28" s="36"/>
      <c r="C28" s="36" t="s">
        <v>23</v>
      </c>
      <c r="D28" s="36"/>
      <c r="E28" s="37">
        <v>0</v>
      </c>
      <c r="H28" s="35"/>
      <c r="I28" s="36"/>
      <c r="J28" s="36" t="s">
        <v>23</v>
      </c>
      <c r="K28" s="36"/>
      <c r="L28" s="38">
        <f>E28/D22</f>
        <v>0</v>
      </c>
      <c r="M28" s="37"/>
    </row>
    <row r="29" spans="1:13" ht="15.75" thickBot="1" x14ac:dyDescent="0.3">
      <c r="A29" s="39"/>
      <c r="B29" s="40"/>
      <c r="C29" s="40" t="s">
        <v>24</v>
      </c>
      <c r="D29" s="40"/>
      <c r="E29" s="29">
        <f>E26-(E27+E28)</f>
        <v>2</v>
      </c>
      <c r="H29" s="39"/>
      <c r="I29" s="40"/>
      <c r="J29" s="40" t="s">
        <v>25</v>
      </c>
      <c r="K29" s="40"/>
      <c r="L29" s="41">
        <f>E29/D22</f>
        <v>5.6657223796033997E-3</v>
      </c>
      <c r="M29" s="29"/>
    </row>
    <row r="30" spans="1:13" x14ac:dyDescent="0.25">
      <c r="A30" s="36"/>
      <c r="B30" s="36"/>
      <c r="C30" s="36"/>
      <c r="D30" s="36"/>
      <c r="E30" s="36"/>
      <c r="G30" s="36"/>
      <c r="H30" s="36"/>
      <c r="I30" s="36"/>
      <c r="J30" s="36"/>
      <c r="K30" s="38"/>
      <c r="L30" s="36"/>
    </row>
    <row r="31" spans="1:13" ht="15.75" thickBot="1" x14ac:dyDescent="0.3">
      <c r="G31" s="36"/>
      <c r="H31" s="36"/>
      <c r="I31" s="36"/>
      <c r="J31" s="36"/>
      <c r="K31" s="36"/>
    </row>
    <row r="32" spans="1:13" x14ac:dyDescent="0.25">
      <c r="A32" s="30" t="s">
        <v>26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</row>
    <row r="33" spans="1:13" ht="15.75" thickBot="1" x14ac:dyDescent="0.3">
      <c r="A33" s="39" t="s">
        <v>27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29"/>
    </row>
  </sheetData>
  <mergeCells count="67">
    <mergeCell ref="B23:C23"/>
    <mergeCell ref="D23:E23"/>
    <mergeCell ref="B24:C24"/>
    <mergeCell ref="D24:E24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D11:E11"/>
    <mergeCell ref="F11:G11"/>
    <mergeCell ref="H11:I11"/>
    <mergeCell ref="B13:C13"/>
    <mergeCell ref="D13:E13"/>
    <mergeCell ref="F13:G13"/>
    <mergeCell ref="H13:I13"/>
    <mergeCell ref="L10:M10"/>
    <mergeCell ref="B10:C10"/>
    <mergeCell ref="D10:E10"/>
    <mergeCell ref="F10:G10"/>
    <mergeCell ref="H10:I10"/>
    <mergeCell ref="J10:K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90D7A-CBCF-4514-9829-824FBD3167E1}">
  <dimension ref="A2:M33"/>
  <sheetViews>
    <sheetView workbookViewId="0">
      <selection activeCell="H15" sqref="H15:I15"/>
    </sheetView>
  </sheetViews>
  <sheetFormatPr defaultRowHeight="15" x14ac:dyDescent="0.25"/>
  <cols>
    <col min="1" max="1" width="20.140625" customWidth="1"/>
    <col min="11" max="11" width="14" customWidth="1"/>
    <col min="12" max="12" width="9" customWidth="1"/>
    <col min="13" max="13" width="20.85546875" customWidth="1"/>
  </cols>
  <sheetData>
    <row r="2" spans="1:13" x14ac:dyDescent="0.25">
      <c r="B2" s="1" t="s">
        <v>0</v>
      </c>
      <c r="C2" s="1"/>
      <c r="D2" s="1"/>
    </row>
    <row r="3" spans="1:13" x14ac:dyDescent="0.25">
      <c r="D3" s="2" t="s">
        <v>30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3" t="s">
        <v>2</v>
      </c>
      <c r="B10" s="111" t="s">
        <v>3</v>
      </c>
      <c r="C10" s="112"/>
      <c r="D10" s="109" t="s">
        <v>4</v>
      </c>
      <c r="E10" s="113"/>
      <c r="F10" s="109" t="s">
        <v>5</v>
      </c>
      <c r="G10" s="113"/>
      <c r="H10" s="109" t="s">
        <v>6</v>
      </c>
      <c r="I10" s="113"/>
      <c r="J10" s="109" t="s">
        <v>7</v>
      </c>
      <c r="K10" s="113"/>
      <c r="L10" s="109" t="s">
        <v>8</v>
      </c>
      <c r="M10" s="110"/>
    </row>
    <row r="11" spans="1:13" ht="15.75" thickBot="1" x14ac:dyDescent="0.3">
      <c r="A11" s="4"/>
      <c r="B11" s="5"/>
      <c r="C11" s="6"/>
      <c r="D11" s="107" t="s">
        <v>9</v>
      </c>
      <c r="E11" s="108"/>
      <c r="F11" s="107" t="s">
        <v>10</v>
      </c>
      <c r="G11" s="108"/>
      <c r="H11" s="107" t="s">
        <v>11</v>
      </c>
      <c r="I11" s="108"/>
      <c r="J11" s="48"/>
      <c r="K11" s="49"/>
      <c r="L11" s="48"/>
      <c r="M11" s="9"/>
    </row>
    <row r="12" spans="1:13" x14ac:dyDescent="0.25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 x14ac:dyDescent="0.25">
      <c r="A13" s="15" t="s">
        <v>12</v>
      </c>
      <c r="B13" s="89">
        <v>4</v>
      </c>
      <c r="C13" s="90"/>
      <c r="D13" s="89">
        <f>B13*26</f>
        <v>104</v>
      </c>
      <c r="E13" s="90"/>
      <c r="F13" s="103">
        <f t="shared" ref="F13:F19" si="0">D13-H13</f>
        <v>55</v>
      </c>
      <c r="G13" s="103"/>
      <c r="H13" s="104">
        <v>49</v>
      </c>
      <c r="I13" s="105"/>
      <c r="J13" s="106">
        <f t="shared" ref="J13:J19" si="1">F13/D13</f>
        <v>0.52884615384615385</v>
      </c>
      <c r="K13" s="106"/>
      <c r="L13" s="91">
        <f t="shared" ref="L13:L19" si="2">H13/D13</f>
        <v>0.47115384615384615</v>
      </c>
      <c r="M13" s="93"/>
    </row>
    <row r="14" spans="1:13" x14ac:dyDescent="0.25">
      <c r="A14" s="15" t="s">
        <v>13</v>
      </c>
      <c r="B14" s="89">
        <v>2</v>
      </c>
      <c r="C14" s="90"/>
      <c r="D14" s="89">
        <f>B14*26</f>
        <v>52</v>
      </c>
      <c r="E14" s="90"/>
      <c r="F14" s="103">
        <f t="shared" si="0"/>
        <v>35</v>
      </c>
      <c r="G14" s="103"/>
      <c r="H14" s="104">
        <v>17</v>
      </c>
      <c r="I14" s="105"/>
      <c r="J14" s="106">
        <f t="shared" si="1"/>
        <v>0.67307692307692313</v>
      </c>
      <c r="K14" s="106"/>
      <c r="L14" s="91">
        <f t="shared" si="2"/>
        <v>0.32692307692307693</v>
      </c>
      <c r="M14" s="93"/>
    </row>
    <row r="15" spans="1:13" x14ac:dyDescent="0.25">
      <c r="A15" s="15" t="s">
        <v>14</v>
      </c>
      <c r="B15" s="89">
        <v>1</v>
      </c>
      <c r="C15" s="90"/>
      <c r="D15" s="89">
        <f>B15*26</f>
        <v>26</v>
      </c>
      <c r="E15" s="90"/>
      <c r="F15" s="103">
        <f t="shared" si="0"/>
        <v>18</v>
      </c>
      <c r="G15" s="103"/>
      <c r="H15" s="104">
        <v>8</v>
      </c>
      <c r="I15" s="105"/>
      <c r="J15" s="106">
        <f t="shared" si="1"/>
        <v>0.69230769230769229</v>
      </c>
      <c r="K15" s="106"/>
      <c r="L15" s="91">
        <f t="shared" si="2"/>
        <v>0.30769230769230771</v>
      </c>
      <c r="M15" s="93"/>
    </row>
    <row r="16" spans="1:13" x14ac:dyDescent="0.25">
      <c r="A16" s="15" t="s">
        <v>15</v>
      </c>
      <c r="B16" s="89">
        <v>4</v>
      </c>
      <c r="C16" s="90"/>
      <c r="D16" s="89">
        <f>B16*26</f>
        <v>104</v>
      </c>
      <c r="E16" s="90"/>
      <c r="F16" s="103">
        <f t="shared" si="0"/>
        <v>80</v>
      </c>
      <c r="G16" s="103"/>
      <c r="H16" s="104">
        <v>24</v>
      </c>
      <c r="I16" s="105"/>
      <c r="J16" s="106">
        <f t="shared" si="1"/>
        <v>0.76923076923076927</v>
      </c>
      <c r="K16" s="106"/>
      <c r="L16" s="91">
        <f t="shared" si="2"/>
        <v>0.23076923076923078</v>
      </c>
      <c r="M16" s="93"/>
    </row>
    <row r="17" spans="1:13" x14ac:dyDescent="0.25">
      <c r="A17" s="15" t="s">
        <v>16</v>
      </c>
      <c r="B17" s="89">
        <v>1</v>
      </c>
      <c r="C17" s="90"/>
      <c r="D17" s="89">
        <f>B17*26</f>
        <v>26</v>
      </c>
      <c r="E17" s="90"/>
      <c r="F17" s="103">
        <f>D17-H17</f>
        <v>25</v>
      </c>
      <c r="G17" s="103"/>
      <c r="H17" s="104">
        <v>1</v>
      </c>
      <c r="I17" s="105"/>
      <c r="J17" s="106">
        <f t="shared" si="1"/>
        <v>0.96153846153846156</v>
      </c>
      <c r="K17" s="106"/>
      <c r="L17" s="91">
        <f t="shared" si="2"/>
        <v>3.8461538461538464E-2</v>
      </c>
      <c r="M17" s="93"/>
    </row>
    <row r="18" spans="1:13" x14ac:dyDescent="0.25">
      <c r="A18" s="15" t="s">
        <v>17</v>
      </c>
      <c r="B18" s="89">
        <v>1</v>
      </c>
      <c r="C18" s="90"/>
      <c r="D18" s="101">
        <f>B18*26+3</f>
        <v>29</v>
      </c>
      <c r="E18" s="102"/>
      <c r="F18" s="103">
        <f t="shared" si="0"/>
        <v>29</v>
      </c>
      <c r="G18" s="103"/>
      <c r="H18" s="104">
        <v>0</v>
      </c>
      <c r="I18" s="105"/>
      <c r="J18" s="106">
        <f t="shared" si="1"/>
        <v>1</v>
      </c>
      <c r="K18" s="106"/>
      <c r="L18" s="91">
        <f t="shared" si="2"/>
        <v>0</v>
      </c>
      <c r="M18" s="93"/>
    </row>
    <row r="19" spans="1:13" x14ac:dyDescent="0.25">
      <c r="A19" s="16" t="s">
        <v>18</v>
      </c>
      <c r="B19" s="89">
        <v>1</v>
      </c>
      <c r="C19" s="90"/>
      <c r="D19" s="89">
        <f>B19*26</f>
        <v>26</v>
      </c>
      <c r="E19" s="90"/>
      <c r="F19" s="103">
        <f t="shared" si="0"/>
        <v>8</v>
      </c>
      <c r="G19" s="103"/>
      <c r="H19" s="104">
        <v>18</v>
      </c>
      <c r="I19" s="105"/>
      <c r="J19" s="106">
        <f t="shared" si="1"/>
        <v>0.30769230769230771</v>
      </c>
      <c r="K19" s="106"/>
      <c r="L19" s="91">
        <f t="shared" si="2"/>
        <v>0.69230769230769229</v>
      </c>
      <c r="M19" s="93"/>
    </row>
    <row r="20" spans="1:13" ht="15.75" thickBot="1" x14ac:dyDescent="0.3">
      <c r="A20" s="17"/>
      <c r="B20" s="18"/>
      <c r="C20" s="18"/>
      <c r="D20" s="46"/>
      <c r="E20" s="47"/>
      <c r="F20" s="18"/>
      <c r="G20" s="18"/>
      <c r="H20" s="21"/>
      <c r="I20" s="22"/>
      <c r="J20" s="23"/>
      <c r="K20" s="23"/>
      <c r="L20" s="24"/>
      <c r="M20" s="25"/>
    </row>
    <row r="21" spans="1:13" x14ac:dyDescent="0.25">
      <c r="A21" s="10"/>
      <c r="B21" s="94"/>
      <c r="C21" s="95"/>
      <c r="D21" s="94"/>
      <c r="E21" s="95"/>
      <c r="F21" s="94"/>
      <c r="G21" s="95"/>
      <c r="H21" s="96"/>
      <c r="I21" s="97"/>
      <c r="J21" s="98"/>
      <c r="K21" s="99"/>
      <c r="L21" s="98"/>
      <c r="M21" s="100"/>
    </row>
    <row r="22" spans="1:13" x14ac:dyDescent="0.25">
      <c r="A22" s="15" t="s">
        <v>10</v>
      </c>
      <c r="B22" s="89">
        <f>SUM(B13:C21)</f>
        <v>14</v>
      </c>
      <c r="C22" s="90"/>
      <c r="D22" s="89">
        <f>SUM(D13:E21)</f>
        <v>367</v>
      </c>
      <c r="E22" s="90"/>
      <c r="F22" s="89">
        <f>SUM(F13:G21)</f>
        <v>250</v>
      </c>
      <c r="G22" s="90"/>
      <c r="H22" s="89">
        <f>SUM(H13:I21)</f>
        <v>117</v>
      </c>
      <c r="I22" s="90"/>
      <c r="J22" s="91">
        <f>F22/D22</f>
        <v>0.68119891008174382</v>
      </c>
      <c r="K22" s="92"/>
      <c r="L22" s="91">
        <f>H22/D22</f>
        <v>0.31880108991825612</v>
      </c>
      <c r="M22" s="93"/>
    </row>
    <row r="23" spans="1:13" ht="15.75" thickBot="1" x14ac:dyDescent="0.3">
      <c r="A23" s="26"/>
      <c r="B23" s="86"/>
      <c r="C23" s="87"/>
      <c r="D23" s="86"/>
      <c r="E23" s="87"/>
      <c r="F23" s="27"/>
      <c r="G23" s="28"/>
      <c r="H23" s="27"/>
      <c r="I23" s="28"/>
      <c r="J23" s="27"/>
      <c r="K23" s="28"/>
      <c r="L23" s="27"/>
      <c r="M23" s="29"/>
    </row>
    <row r="24" spans="1:13" x14ac:dyDescent="0.25">
      <c r="B24" s="88"/>
      <c r="C24" s="88"/>
      <c r="D24" s="88"/>
      <c r="E24" s="88"/>
    </row>
    <row r="25" spans="1:13" ht="15.75" thickBot="1" x14ac:dyDescent="0.3"/>
    <row r="26" spans="1:13" x14ac:dyDescent="0.25">
      <c r="A26" s="30" t="s">
        <v>19</v>
      </c>
      <c r="B26" s="11"/>
      <c r="C26" s="11"/>
      <c r="D26" s="11"/>
      <c r="E26" s="31">
        <f>H22</f>
        <v>117</v>
      </c>
      <c r="F26" s="32"/>
      <c r="H26" s="30" t="s">
        <v>20</v>
      </c>
      <c r="I26" s="11"/>
      <c r="J26" s="11"/>
      <c r="K26" s="11"/>
      <c r="L26" s="33">
        <f>L22</f>
        <v>0.31880108991825612</v>
      </c>
      <c r="M26" s="34" t="s">
        <v>21</v>
      </c>
    </row>
    <row r="27" spans="1:13" x14ac:dyDescent="0.25">
      <c r="A27" s="35"/>
      <c r="B27" s="36"/>
      <c r="C27" s="36" t="s">
        <v>22</v>
      </c>
      <c r="D27" s="36"/>
      <c r="E27" s="37">
        <v>94</v>
      </c>
      <c r="H27" s="35"/>
      <c r="I27" s="36"/>
      <c r="J27" s="36" t="s">
        <v>22</v>
      </c>
      <c r="K27" s="36"/>
      <c r="L27" s="38">
        <f>E27/D22</f>
        <v>0.2561307901907357</v>
      </c>
      <c r="M27" s="37"/>
    </row>
    <row r="28" spans="1:13" x14ac:dyDescent="0.25">
      <c r="A28" s="35"/>
      <c r="B28" s="36"/>
      <c r="C28" s="36" t="s">
        <v>23</v>
      </c>
      <c r="D28" s="36"/>
      <c r="E28" s="37">
        <v>10</v>
      </c>
      <c r="H28" s="35"/>
      <c r="I28" s="36"/>
      <c r="J28" s="36" t="s">
        <v>23</v>
      </c>
      <c r="K28" s="36"/>
      <c r="L28" s="38">
        <f>E28/D22</f>
        <v>2.7247956403269755E-2</v>
      </c>
      <c r="M28" s="37"/>
    </row>
    <row r="29" spans="1:13" ht="15.75" thickBot="1" x14ac:dyDescent="0.3">
      <c r="A29" s="39"/>
      <c r="B29" s="40"/>
      <c r="C29" s="40" t="s">
        <v>24</v>
      </c>
      <c r="D29" s="40"/>
      <c r="E29" s="29">
        <f>E26-(E27+E28)</f>
        <v>13</v>
      </c>
      <c r="H29" s="39"/>
      <c r="I29" s="40"/>
      <c r="J29" s="40" t="s">
        <v>25</v>
      </c>
      <c r="K29" s="40"/>
      <c r="L29" s="41">
        <f>E29/D22</f>
        <v>3.5422343324250684E-2</v>
      </c>
      <c r="M29" s="29"/>
    </row>
    <row r="30" spans="1:13" x14ac:dyDescent="0.25">
      <c r="A30" s="36"/>
      <c r="B30" s="36"/>
      <c r="C30" s="36"/>
      <c r="D30" s="36"/>
      <c r="E30" s="36"/>
      <c r="G30" s="36"/>
      <c r="H30" s="36"/>
      <c r="I30" s="36"/>
      <c r="J30" s="36"/>
      <c r="K30" s="38"/>
      <c r="L30" s="36"/>
    </row>
    <row r="31" spans="1:13" ht="15.75" thickBot="1" x14ac:dyDescent="0.3">
      <c r="G31" s="36"/>
      <c r="H31" s="36"/>
      <c r="I31" s="36"/>
      <c r="J31" s="36"/>
      <c r="K31" s="36"/>
    </row>
    <row r="32" spans="1:13" x14ac:dyDescent="0.25">
      <c r="A32" s="30" t="s">
        <v>26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</row>
    <row r="33" spans="1:13" ht="15.75" thickBot="1" x14ac:dyDescent="0.3">
      <c r="A33" s="39" t="s">
        <v>27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29"/>
    </row>
  </sheetData>
  <mergeCells count="67">
    <mergeCell ref="L10:M10"/>
    <mergeCell ref="B10:C10"/>
    <mergeCell ref="D10:E10"/>
    <mergeCell ref="F10:G10"/>
    <mergeCell ref="H10:I10"/>
    <mergeCell ref="J10:K10"/>
    <mergeCell ref="D11:E11"/>
    <mergeCell ref="F11:G11"/>
    <mergeCell ref="H11:I11"/>
    <mergeCell ref="B13:C13"/>
    <mergeCell ref="D13:E13"/>
    <mergeCell ref="F13:G13"/>
    <mergeCell ref="H13:I13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B23:C23"/>
    <mergeCell ref="D23:E23"/>
    <mergeCell ref="B24:C24"/>
    <mergeCell ref="D24:E24"/>
    <mergeCell ref="B22:C22"/>
    <mergeCell ref="D22:E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8355D-27A0-4C19-A372-EB62AC8E8224}">
  <dimension ref="A2:M33"/>
  <sheetViews>
    <sheetView workbookViewId="0">
      <selection activeCell="Q22" sqref="Q22"/>
    </sheetView>
  </sheetViews>
  <sheetFormatPr defaultRowHeight="15" x14ac:dyDescent="0.25"/>
  <cols>
    <col min="1" max="1" width="21" customWidth="1"/>
    <col min="13" max="13" width="16.140625" customWidth="1"/>
  </cols>
  <sheetData>
    <row r="2" spans="1:13" x14ac:dyDescent="0.25">
      <c r="B2" s="1" t="s">
        <v>0</v>
      </c>
      <c r="C2" s="1"/>
      <c r="D2" s="1"/>
    </row>
    <row r="3" spans="1:13" x14ac:dyDescent="0.25">
      <c r="D3" s="2" t="s">
        <v>31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3" t="s">
        <v>2</v>
      </c>
      <c r="B10" s="111" t="s">
        <v>3</v>
      </c>
      <c r="C10" s="112"/>
      <c r="D10" s="109" t="s">
        <v>4</v>
      </c>
      <c r="E10" s="113"/>
      <c r="F10" s="109" t="s">
        <v>5</v>
      </c>
      <c r="G10" s="113"/>
      <c r="H10" s="109" t="s">
        <v>6</v>
      </c>
      <c r="I10" s="113"/>
      <c r="J10" s="109" t="s">
        <v>7</v>
      </c>
      <c r="K10" s="113"/>
      <c r="L10" s="109" t="s">
        <v>8</v>
      </c>
      <c r="M10" s="110"/>
    </row>
    <row r="11" spans="1:13" ht="15.75" thickBot="1" x14ac:dyDescent="0.3">
      <c r="A11" s="4"/>
      <c r="B11" s="5"/>
      <c r="C11" s="6"/>
      <c r="D11" s="107" t="s">
        <v>9</v>
      </c>
      <c r="E11" s="108"/>
      <c r="F11" s="107" t="s">
        <v>10</v>
      </c>
      <c r="G11" s="108"/>
      <c r="H11" s="107" t="s">
        <v>11</v>
      </c>
      <c r="I11" s="108"/>
      <c r="J11" s="50"/>
      <c r="K11" s="51"/>
      <c r="L11" s="50"/>
      <c r="M11" s="9"/>
    </row>
    <row r="12" spans="1:13" x14ac:dyDescent="0.25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 x14ac:dyDescent="0.25">
      <c r="A13" s="15" t="s">
        <v>12</v>
      </c>
      <c r="B13" s="89">
        <v>3</v>
      </c>
      <c r="C13" s="90"/>
      <c r="D13" s="89">
        <f>B13*24</f>
        <v>72</v>
      </c>
      <c r="E13" s="90"/>
      <c r="F13" s="103">
        <f t="shared" ref="F13:F19" si="0">D13-H13</f>
        <v>56</v>
      </c>
      <c r="G13" s="103"/>
      <c r="H13" s="104">
        <v>16</v>
      </c>
      <c r="I13" s="105"/>
      <c r="J13" s="106">
        <f t="shared" ref="J13:J19" si="1">F13/D13</f>
        <v>0.77777777777777779</v>
      </c>
      <c r="K13" s="106"/>
      <c r="L13" s="91">
        <f t="shared" ref="L13:L19" si="2">H13/D13</f>
        <v>0.22222222222222221</v>
      </c>
      <c r="M13" s="93"/>
    </row>
    <row r="14" spans="1:13" x14ac:dyDescent="0.25">
      <c r="A14" s="15" t="s">
        <v>13</v>
      </c>
      <c r="B14" s="89">
        <v>2</v>
      </c>
      <c r="C14" s="90"/>
      <c r="D14" s="89">
        <f>B14*24</f>
        <v>48</v>
      </c>
      <c r="E14" s="90"/>
      <c r="F14" s="103">
        <f t="shared" si="0"/>
        <v>36</v>
      </c>
      <c r="G14" s="103"/>
      <c r="H14" s="104">
        <v>12</v>
      </c>
      <c r="I14" s="105"/>
      <c r="J14" s="106">
        <f t="shared" si="1"/>
        <v>0.75</v>
      </c>
      <c r="K14" s="106"/>
      <c r="L14" s="91">
        <f t="shared" si="2"/>
        <v>0.25</v>
      </c>
      <c r="M14" s="93"/>
    </row>
    <row r="15" spans="1:13" x14ac:dyDescent="0.25">
      <c r="A15" s="15" t="s">
        <v>14</v>
      </c>
      <c r="B15" s="89">
        <v>1</v>
      </c>
      <c r="C15" s="90"/>
      <c r="D15" s="89">
        <f>B15*24</f>
        <v>24</v>
      </c>
      <c r="E15" s="90"/>
      <c r="F15" s="103">
        <f t="shared" si="0"/>
        <v>24</v>
      </c>
      <c r="G15" s="103"/>
      <c r="H15" s="104">
        <v>0</v>
      </c>
      <c r="I15" s="105"/>
      <c r="J15" s="106">
        <f t="shared" si="1"/>
        <v>1</v>
      </c>
      <c r="K15" s="106"/>
      <c r="L15" s="91">
        <f t="shared" si="2"/>
        <v>0</v>
      </c>
      <c r="M15" s="93"/>
    </row>
    <row r="16" spans="1:13" x14ac:dyDescent="0.25">
      <c r="A16" s="15" t="s">
        <v>15</v>
      </c>
      <c r="B16" s="89">
        <v>4</v>
      </c>
      <c r="C16" s="90"/>
      <c r="D16" s="89">
        <f>B16*24</f>
        <v>96</v>
      </c>
      <c r="E16" s="90"/>
      <c r="F16" s="103">
        <f t="shared" si="0"/>
        <v>76</v>
      </c>
      <c r="G16" s="103"/>
      <c r="H16" s="104">
        <v>20</v>
      </c>
      <c r="I16" s="105"/>
      <c r="J16" s="106">
        <f t="shared" si="1"/>
        <v>0.79166666666666663</v>
      </c>
      <c r="K16" s="106"/>
      <c r="L16" s="91">
        <f t="shared" si="2"/>
        <v>0.20833333333333334</v>
      </c>
      <c r="M16" s="93"/>
    </row>
    <row r="17" spans="1:13" x14ac:dyDescent="0.25">
      <c r="A17" s="15" t="s">
        <v>16</v>
      </c>
      <c r="B17" s="89">
        <v>1</v>
      </c>
      <c r="C17" s="90"/>
      <c r="D17" s="89">
        <f>B17*24</f>
        <v>24</v>
      </c>
      <c r="E17" s="90"/>
      <c r="F17" s="103">
        <f>D17-H17</f>
        <v>23</v>
      </c>
      <c r="G17" s="103"/>
      <c r="H17" s="104">
        <v>1</v>
      </c>
      <c r="I17" s="105"/>
      <c r="J17" s="106">
        <f t="shared" si="1"/>
        <v>0.95833333333333337</v>
      </c>
      <c r="K17" s="106"/>
      <c r="L17" s="91">
        <f t="shared" si="2"/>
        <v>4.1666666666666664E-2</v>
      </c>
      <c r="M17" s="93"/>
    </row>
    <row r="18" spans="1:13" x14ac:dyDescent="0.25">
      <c r="A18" s="15" t="s">
        <v>17</v>
      </c>
      <c r="B18" s="89">
        <v>1</v>
      </c>
      <c r="C18" s="90"/>
      <c r="D18" s="101">
        <f>B18*24+3</f>
        <v>27</v>
      </c>
      <c r="E18" s="102"/>
      <c r="F18" s="103">
        <f t="shared" si="0"/>
        <v>27</v>
      </c>
      <c r="G18" s="103"/>
      <c r="H18" s="104">
        <v>0</v>
      </c>
      <c r="I18" s="105"/>
      <c r="J18" s="106">
        <f t="shared" si="1"/>
        <v>1</v>
      </c>
      <c r="K18" s="106"/>
      <c r="L18" s="91">
        <f t="shared" si="2"/>
        <v>0</v>
      </c>
      <c r="M18" s="93"/>
    </row>
    <row r="19" spans="1:13" x14ac:dyDescent="0.25">
      <c r="A19" s="16" t="s">
        <v>18</v>
      </c>
      <c r="B19" s="89">
        <v>1</v>
      </c>
      <c r="C19" s="90"/>
      <c r="D19" s="89">
        <f>B19*24</f>
        <v>24</v>
      </c>
      <c r="E19" s="90"/>
      <c r="F19" s="103">
        <f t="shared" si="0"/>
        <v>20</v>
      </c>
      <c r="G19" s="103"/>
      <c r="H19" s="104">
        <v>4</v>
      </c>
      <c r="I19" s="105"/>
      <c r="J19" s="106">
        <f t="shared" si="1"/>
        <v>0.83333333333333337</v>
      </c>
      <c r="K19" s="106"/>
      <c r="L19" s="91">
        <f t="shared" si="2"/>
        <v>0.16666666666666666</v>
      </c>
      <c r="M19" s="93"/>
    </row>
    <row r="20" spans="1:13" ht="15.75" thickBot="1" x14ac:dyDescent="0.3">
      <c r="A20" s="17"/>
      <c r="B20" s="18"/>
      <c r="C20" s="18"/>
      <c r="D20" s="52"/>
      <c r="E20" s="53"/>
      <c r="F20" s="18"/>
      <c r="G20" s="18"/>
      <c r="H20" s="21"/>
      <c r="I20" s="22"/>
      <c r="J20" s="23"/>
      <c r="K20" s="23"/>
      <c r="L20" s="24"/>
      <c r="M20" s="25"/>
    </row>
    <row r="21" spans="1:13" x14ac:dyDescent="0.25">
      <c r="A21" s="10"/>
      <c r="B21" s="94"/>
      <c r="C21" s="95"/>
      <c r="D21" s="94"/>
      <c r="E21" s="95"/>
      <c r="F21" s="94"/>
      <c r="G21" s="95"/>
      <c r="H21" s="96"/>
      <c r="I21" s="97"/>
      <c r="J21" s="98"/>
      <c r="K21" s="99"/>
      <c r="L21" s="98"/>
      <c r="M21" s="100"/>
    </row>
    <row r="22" spans="1:13" x14ac:dyDescent="0.25">
      <c r="A22" s="15" t="s">
        <v>10</v>
      </c>
      <c r="B22" s="89">
        <f>SUM(B13:C21)</f>
        <v>13</v>
      </c>
      <c r="C22" s="90"/>
      <c r="D22" s="89">
        <f>SUM(D13:E21)</f>
        <v>315</v>
      </c>
      <c r="E22" s="90"/>
      <c r="F22" s="89">
        <f>SUM(F13:G21)</f>
        <v>262</v>
      </c>
      <c r="G22" s="90"/>
      <c r="H22" s="89">
        <f>SUM(H13:I21)</f>
        <v>53</v>
      </c>
      <c r="I22" s="90"/>
      <c r="J22" s="91">
        <f>F22/D22</f>
        <v>0.83174603174603179</v>
      </c>
      <c r="K22" s="92"/>
      <c r="L22" s="91">
        <f>H22/D22</f>
        <v>0.16825396825396827</v>
      </c>
      <c r="M22" s="93"/>
    </row>
    <row r="23" spans="1:13" ht="15.75" thickBot="1" x14ac:dyDescent="0.3">
      <c r="A23" s="26"/>
      <c r="B23" s="86"/>
      <c r="C23" s="87"/>
      <c r="D23" s="86"/>
      <c r="E23" s="87"/>
      <c r="F23" s="27"/>
      <c r="G23" s="28"/>
      <c r="H23" s="27"/>
      <c r="I23" s="28"/>
      <c r="J23" s="27"/>
      <c r="K23" s="28"/>
      <c r="L23" s="27"/>
      <c r="M23" s="29"/>
    </row>
    <row r="24" spans="1:13" x14ac:dyDescent="0.25">
      <c r="B24" s="88"/>
      <c r="C24" s="88"/>
      <c r="D24" s="88"/>
      <c r="E24" s="88"/>
    </row>
    <row r="25" spans="1:13" ht="15.75" thickBot="1" x14ac:dyDescent="0.3"/>
    <row r="26" spans="1:13" x14ac:dyDescent="0.25">
      <c r="A26" s="30" t="s">
        <v>19</v>
      </c>
      <c r="B26" s="11"/>
      <c r="C26" s="11"/>
      <c r="D26" s="11"/>
      <c r="E26" s="31">
        <f>H22</f>
        <v>53</v>
      </c>
      <c r="F26" s="32"/>
      <c r="H26" s="30" t="s">
        <v>20</v>
      </c>
      <c r="I26" s="11"/>
      <c r="J26" s="11"/>
      <c r="K26" s="11"/>
      <c r="L26" s="33">
        <f>L22</f>
        <v>0.16825396825396827</v>
      </c>
      <c r="M26" s="34" t="s">
        <v>21</v>
      </c>
    </row>
    <row r="27" spans="1:13" x14ac:dyDescent="0.25">
      <c r="A27" s="35"/>
      <c r="B27" s="36"/>
      <c r="C27" s="36" t="s">
        <v>22</v>
      </c>
      <c r="D27" s="36"/>
      <c r="E27" s="37">
        <v>19</v>
      </c>
      <c r="H27" s="35"/>
      <c r="I27" s="36"/>
      <c r="J27" s="36" t="s">
        <v>22</v>
      </c>
      <c r="K27" s="36"/>
      <c r="L27" s="38">
        <f>E27/D22</f>
        <v>6.0317460317460318E-2</v>
      </c>
      <c r="M27" s="37"/>
    </row>
    <row r="28" spans="1:13" x14ac:dyDescent="0.25">
      <c r="A28" s="35"/>
      <c r="B28" s="36"/>
      <c r="C28" s="36" t="s">
        <v>23</v>
      </c>
      <c r="D28" s="36"/>
      <c r="E28" s="37">
        <v>11</v>
      </c>
      <c r="H28" s="35"/>
      <c r="I28" s="36"/>
      <c r="J28" s="36" t="s">
        <v>23</v>
      </c>
      <c r="K28" s="36"/>
      <c r="L28" s="38">
        <f>E28/D22</f>
        <v>3.4920634920634921E-2</v>
      </c>
      <c r="M28" s="37"/>
    </row>
    <row r="29" spans="1:13" ht="15.75" thickBot="1" x14ac:dyDescent="0.3">
      <c r="A29" s="39"/>
      <c r="B29" s="40"/>
      <c r="C29" s="40" t="s">
        <v>24</v>
      </c>
      <c r="D29" s="40"/>
      <c r="E29" s="29">
        <f>E26-(E27+E28)</f>
        <v>23</v>
      </c>
      <c r="H29" s="39"/>
      <c r="I29" s="40"/>
      <c r="J29" s="40" t="s">
        <v>25</v>
      </c>
      <c r="K29" s="40"/>
      <c r="L29" s="41">
        <f>E29/D22</f>
        <v>7.301587301587302E-2</v>
      </c>
      <c r="M29" s="29"/>
    </row>
    <row r="30" spans="1:13" x14ac:dyDescent="0.25">
      <c r="A30" s="36"/>
      <c r="B30" s="36"/>
      <c r="C30" s="36"/>
      <c r="D30" s="36"/>
      <c r="E30" s="36"/>
      <c r="G30" s="36"/>
      <c r="H30" s="36"/>
      <c r="I30" s="36"/>
      <c r="J30" s="36"/>
      <c r="K30" s="38"/>
      <c r="L30" s="36"/>
    </row>
    <row r="31" spans="1:13" ht="15.75" thickBot="1" x14ac:dyDescent="0.3">
      <c r="G31" s="36"/>
      <c r="H31" s="36"/>
      <c r="I31" s="36"/>
      <c r="J31" s="36"/>
      <c r="K31" s="36"/>
    </row>
    <row r="32" spans="1:13" x14ac:dyDescent="0.25">
      <c r="A32" s="30" t="s">
        <v>26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</row>
    <row r="33" spans="1:13" ht="15.75" thickBot="1" x14ac:dyDescent="0.3">
      <c r="A33" s="39" t="s">
        <v>27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29"/>
    </row>
  </sheetData>
  <mergeCells count="67">
    <mergeCell ref="B23:C23"/>
    <mergeCell ref="D23:E23"/>
    <mergeCell ref="B24:C24"/>
    <mergeCell ref="D24:E24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D11:E11"/>
    <mergeCell ref="F11:G11"/>
    <mergeCell ref="H11:I11"/>
    <mergeCell ref="B13:C13"/>
    <mergeCell ref="D13:E13"/>
    <mergeCell ref="F13:G13"/>
    <mergeCell ref="H13:I13"/>
    <mergeCell ref="L10:M10"/>
    <mergeCell ref="B10:C10"/>
    <mergeCell ref="D10:E10"/>
    <mergeCell ref="F10:G10"/>
    <mergeCell ref="H10:I10"/>
    <mergeCell ref="J10:K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48D68-5BBC-4FAC-9B3F-57765E0E8443}">
  <dimension ref="A2:M33"/>
  <sheetViews>
    <sheetView workbookViewId="0">
      <selection sqref="A1:M33"/>
    </sheetView>
  </sheetViews>
  <sheetFormatPr defaultRowHeight="15" x14ac:dyDescent="0.25"/>
  <cols>
    <col min="1" max="1" width="18.140625" customWidth="1"/>
    <col min="13" max="13" width="26.140625" customWidth="1"/>
  </cols>
  <sheetData>
    <row r="2" spans="1:13" x14ac:dyDescent="0.25">
      <c r="B2" s="1" t="s">
        <v>0</v>
      </c>
      <c r="C2" s="1"/>
      <c r="D2" s="1"/>
    </row>
    <row r="3" spans="1:13" x14ac:dyDescent="0.25">
      <c r="D3" s="2" t="s">
        <v>32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3" t="s">
        <v>2</v>
      </c>
      <c r="B10" s="111" t="s">
        <v>3</v>
      </c>
      <c r="C10" s="112"/>
      <c r="D10" s="109" t="s">
        <v>4</v>
      </c>
      <c r="E10" s="113"/>
      <c r="F10" s="109" t="s">
        <v>5</v>
      </c>
      <c r="G10" s="113"/>
      <c r="H10" s="109" t="s">
        <v>6</v>
      </c>
      <c r="I10" s="113"/>
      <c r="J10" s="109" t="s">
        <v>7</v>
      </c>
      <c r="K10" s="113"/>
      <c r="L10" s="109" t="s">
        <v>8</v>
      </c>
      <c r="M10" s="110"/>
    </row>
    <row r="11" spans="1:13" ht="15.75" thickBot="1" x14ac:dyDescent="0.3">
      <c r="A11" s="4"/>
      <c r="B11" s="5"/>
      <c r="C11" s="6"/>
      <c r="D11" s="107" t="s">
        <v>9</v>
      </c>
      <c r="E11" s="108"/>
      <c r="F11" s="107" t="s">
        <v>10</v>
      </c>
      <c r="G11" s="108"/>
      <c r="H11" s="107" t="s">
        <v>11</v>
      </c>
      <c r="I11" s="108"/>
      <c r="J11" s="56"/>
      <c r="K11" s="57"/>
      <c r="L11" s="56"/>
      <c r="M11" s="9"/>
    </row>
    <row r="12" spans="1:13" x14ac:dyDescent="0.25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 x14ac:dyDescent="0.25">
      <c r="A13" s="15" t="s">
        <v>12</v>
      </c>
      <c r="B13" s="89">
        <v>3</v>
      </c>
      <c r="C13" s="90"/>
      <c r="D13" s="89">
        <f>B13*24</f>
        <v>72</v>
      </c>
      <c r="E13" s="90"/>
      <c r="F13" s="103">
        <f t="shared" ref="F13:F19" si="0">D13-H13</f>
        <v>67</v>
      </c>
      <c r="G13" s="103"/>
      <c r="H13" s="104">
        <v>5</v>
      </c>
      <c r="I13" s="105"/>
      <c r="J13" s="106">
        <f t="shared" ref="J13:J19" si="1">F13/D13</f>
        <v>0.93055555555555558</v>
      </c>
      <c r="K13" s="106"/>
      <c r="L13" s="91">
        <f t="shared" ref="L13:L19" si="2">H13/D13</f>
        <v>6.9444444444444448E-2</v>
      </c>
      <c r="M13" s="93"/>
    </row>
    <row r="14" spans="1:13" x14ac:dyDescent="0.25">
      <c r="A14" s="15" t="s">
        <v>13</v>
      </c>
      <c r="B14" s="89">
        <v>2</v>
      </c>
      <c r="C14" s="90"/>
      <c r="D14" s="89">
        <f>B14*24</f>
        <v>48</v>
      </c>
      <c r="E14" s="90"/>
      <c r="F14" s="103">
        <f t="shared" si="0"/>
        <v>46</v>
      </c>
      <c r="G14" s="103"/>
      <c r="H14" s="104">
        <v>2</v>
      </c>
      <c r="I14" s="105"/>
      <c r="J14" s="106">
        <f t="shared" si="1"/>
        <v>0.95833333333333337</v>
      </c>
      <c r="K14" s="106"/>
      <c r="L14" s="91">
        <f t="shared" si="2"/>
        <v>4.1666666666666664E-2</v>
      </c>
      <c r="M14" s="93"/>
    </row>
    <row r="15" spans="1:13" x14ac:dyDescent="0.25">
      <c r="A15" s="15" t="s">
        <v>14</v>
      </c>
      <c r="B15" s="89">
        <v>1</v>
      </c>
      <c r="C15" s="90"/>
      <c r="D15" s="89">
        <f>B15*24</f>
        <v>24</v>
      </c>
      <c r="E15" s="90"/>
      <c r="F15" s="103">
        <f t="shared" si="0"/>
        <v>24</v>
      </c>
      <c r="G15" s="103"/>
      <c r="H15" s="104">
        <v>0</v>
      </c>
      <c r="I15" s="105"/>
      <c r="J15" s="106">
        <f t="shared" si="1"/>
        <v>1</v>
      </c>
      <c r="K15" s="106"/>
      <c r="L15" s="91">
        <f t="shared" si="2"/>
        <v>0</v>
      </c>
      <c r="M15" s="93"/>
    </row>
    <row r="16" spans="1:13" x14ac:dyDescent="0.25">
      <c r="A16" s="15" t="s">
        <v>15</v>
      </c>
      <c r="B16" s="89">
        <v>4</v>
      </c>
      <c r="C16" s="90"/>
      <c r="D16" s="89">
        <f>B16*24</f>
        <v>96</v>
      </c>
      <c r="E16" s="90"/>
      <c r="F16" s="103">
        <f t="shared" si="0"/>
        <v>91</v>
      </c>
      <c r="G16" s="103"/>
      <c r="H16" s="104">
        <v>5</v>
      </c>
      <c r="I16" s="105"/>
      <c r="J16" s="106">
        <f t="shared" si="1"/>
        <v>0.94791666666666663</v>
      </c>
      <c r="K16" s="106"/>
      <c r="L16" s="91">
        <f t="shared" si="2"/>
        <v>5.2083333333333336E-2</v>
      </c>
      <c r="M16" s="93"/>
    </row>
    <row r="17" spans="1:13" x14ac:dyDescent="0.25">
      <c r="A17" s="15" t="s">
        <v>16</v>
      </c>
      <c r="B17" s="89">
        <v>1</v>
      </c>
      <c r="C17" s="90"/>
      <c r="D17" s="89">
        <f>B17*24</f>
        <v>24</v>
      </c>
      <c r="E17" s="90"/>
      <c r="F17" s="103">
        <f>D17-H17</f>
        <v>23</v>
      </c>
      <c r="G17" s="103"/>
      <c r="H17" s="104">
        <v>1</v>
      </c>
      <c r="I17" s="105"/>
      <c r="J17" s="106">
        <f t="shared" si="1"/>
        <v>0.95833333333333337</v>
      </c>
      <c r="K17" s="106"/>
      <c r="L17" s="91">
        <f t="shared" si="2"/>
        <v>4.1666666666666664E-2</v>
      </c>
      <c r="M17" s="93"/>
    </row>
    <row r="18" spans="1:13" x14ac:dyDescent="0.25">
      <c r="A18" s="15" t="s">
        <v>17</v>
      </c>
      <c r="B18" s="89">
        <v>1</v>
      </c>
      <c r="C18" s="90"/>
      <c r="D18" s="101">
        <f>B18*24+3</f>
        <v>27</v>
      </c>
      <c r="E18" s="102"/>
      <c r="F18" s="103">
        <f t="shared" si="0"/>
        <v>27</v>
      </c>
      <c r="G18" s="103"/>
      <c r="H18" s="104">
        <v>0</v>
      </c>
      <c r="I18" s="105"/>
      <c r="J18" s="106">
        <f t="shared" si="1"/>
        <v>1</v>
      </c>
      <c r="K18" s="106"/>
      <c r="L18" s="91">
        <f t="shared" si="2"/>
        <v>0</v>
      </c>
      <c r="M18" s="93"/>
    </row>
    <row r="19" spans="1:13" x14ac:dyDescent="0.25">
      <c r="A19" s="16" t="s">
        <v>18</v>
      </c>
      <c r="B19" s="89">
        <v>1</v>
      </c>
      <c r="C19" s="90"/>
      <c r="D19" s="89">
        <f>B19*24</f>
        <v>24</v>
      </c>
      <c r="E19" s="90"/>
      <c r="F19" s="103">
        <f t="shared" si="0"/>
        <v>22</v>
      </c>
      <c r="G19" s="103"/>
      <c r="H19" s="104">
        <v>2</v>
      </c>
      <c r="I19" s="105"/>
      <c r="J19" s="106">
        <f t="shared" si="1"/>
        <v>0.91666666666666663</v>
      </c>
      <c r="K19" s="106"/>
      <c r="L19" s="91">
        <f t="shared" si="2"/>
        <v>8.3333333333333329E-2</v>
      </c>
      <c r="M19" s="93"/>
    </row>
    <row r="20" spans="1:13" ht="15.75" thickBot="1" x14ac:dyDescent="0.3">
      <c r="A20" s="17"/>
      <c r="B20" s="18"/>
      <c r="C20" s="18"/>
      <c r="D20" s="54"/>
      <c r="E20" s="55"/>
      <c r="F20" s="18"/>
      <c r="G20" s="18"/>
      <c r="H20" s="21"/>
      <c r="I20" s="22"/>
      <c r="J20" s="23"/>
      <c r="K20" s="23"/>
      <c r="L20" s="24"/>
      <c r="M20" s="25"/>
    </row>
    <row r="21" spans="1:13" x14ac:dyDescent="0.25">
      <c r="A21" s="10"/>
      <c r="B21" s="94"/>
      <c r="C21" s="95"/>
      <c r="D21" s="94"/>
      <c r="E21" s="95"/>
      <c r="F21" s="94"/>
      <c r="G21" s="95"/>
      <c r="H21" s="96"/>
      <c r="I21" s="97"/>
      <c r="J21" s="98"/>
      <c r="K21" s="99"/>
      <c r="L21" s="98"/>
      <c r="M21" s="100"/>
    </row>
    <row r="22" spans="1:13" x14ac:dyDescent="0.25">
      <c r="A22" s="15" t="s">
        <v>10</v>
      </c>
      <c r="B22" s="89">
        <f>SUM(B13:C21)</f>
        <v>13</v>
      </c>
      <c r="C22" s="90"/>
      <c r="D22" s="89">
        <f>SUM(D13:E21)</f>
        <v>315</v>
      </c>
      <c r="E22" s="90"/>
      <c r="F22" s="89">
        <f>SUM(F13:G21)</f>
        <v>300</v>
      </c>
      <c r="G22" s="90"/>
      <c r="H22" s="89">
        <f>SUM(H13:I21)</f>
        <v>15</v>
      </c>
      <c r="I22" s="90"/>
      <c r="J22" s="91">
        <f>F22/D22</f>
        <v>0.95238095238095233</v>
      </c>
      <c r="K22" s="92"/>
      <c r="L22" s="91">
        <f>H22/D22</f>
        <v>4.7619047619047616E-2</v>
      </c>
      <c r="M22" s="93"/>
    </row>
    <row r="23" spans="1:13" ht="15.75" thickBot="1" x14ac:dyDescent="0.3">
      <c r="A23" s="26"/>
      <c r="B23" s="86"/>
      <c r="C23" s="87"/>
      <c r="D23" s="86"/>
      <c r="E23" s="87"/>
      <c r="F23" s="27"/>
      <c r="G23" s="28"/>
      <c r="H23" s="27"/>
      <c r="I23" s="28"/>
      <c r="J23" s="27"/>
      <c r="K23" s="28"/>
      <c r="L23" s="27"/>
      <c r="M23" s="29"/>
    </row>
    <row r="24" spans="1:13" x14ac:dyDescent="0.25">
      <c r="B24" s="114"/>
      <c r="C24" s="114"/>
      <c r="D24" s="88"/>
      <c r="E24" s="88"/>
    </row>
    <row r="25" spans="1:13" ht="15.75" thickBot="1" x14ac:dyDescent="0.3"/>
    <row r="26" spans="1:13" x14ac:dyDescent="0.25">
      <c r="A26" s="30" t="s">
        <v>19</v>
      </c>
      <c r="B26" s="11"/>
      <c r="C26" s="11"/>
      <c r="D26" s="11"/>
      <c r="E26" s="31">
        <f>H22</f>
        <v>15</v>
      </c>
      <c r="F26" s="32"/>
      <c r="H26" s="30" t="s">
        <v>20</v>
      </c>
      <c r="I26" s="11"/>
      <c r="J26" s="11"/>
      <c r="K26" s="11"/>
      <c r="L26" s="33">
        <f>L22</f>
        <v>4.7619047619047616E-2</v>
      </c>
      <c r="M26" s="34" t="s">
        <v>21</v>
      </c>
    </row>
    <row r="27" spans="1:13" x14ac:dyDescent="0.25">
      <c r="A27" s="35"/>
      <c r="B27" s="36"/>
      <c r="C27" s="36" t="s">
        <v>22</v>
      </c>
      <c r="D27" s="36"/>
      <c r="E27" s="37">
        <v>15</v>
      </c>
      <c r="H27" s="35"/>
      <c r="I27" s="36"/>
      <c r="J27" s="36" t="s">
        <v>22</v>
      </c>
      <c r="K27" s="36"/>
      <c r="L27" s="38">
        <f>E27/D22</f>
        <v>4.7619047619047616E-2</v>
      </c>
      <c r="M27" s="37"/>
    </row>
    <row r="28" spans="1:13" x14ac:dyDescent="0.25">
      <c r="A28" s="35"/>
      <c r="B28" s="36"/>
      <c r="C28" s="36" t="s">
        <v>23</v>
      </c>
      <c r="D28" s="36"/>
      <c r="E28" s="37">
        <v>0</v>
      </c>
      <c r="H28" s="35"/>
      <c r="I28" s="36"/>
      <c r="J28" s="36" t="s">
        <v>23</v>
      </c>
      <c r="K28" s="36"/>
      <c r="L28" s="38">
        <f>E28/D22</f>
        <v>0</v>
      </c>
      <c r="M28" s="37"/>
    </row>
    <row r="29" spans="1:13" ht="15.75" thickBot="1" x14ac:dyDescent="0.3">
      <c r="A29" s="39"/>
      <c r="B29" s="40"/>
      <c r="C29" s="40" t="s">
        <v>24</v>
      </c>
      <c r="D29" s="40"/>
      <c r="E29" s="29">
        <f>E26-(E27+E28)</f>
        <v>0</v>
      </c>
      <c r="H29" s="39"/>
      <c r="I29" s="40"/>
      <c r="J29" s="40" t="s">
        <v>25</v>
      </c>
      <c r="K29" s="40"/>
      <c r="L29" s="41">
        <f>E29/D22</f>
        <v>0</v>
      </c>
      <c r="M29" s="29"/>
    </row>
    <row r="30" spans="1:13" x14ac:dyDescent="0.25">
      <c r="A30" s="36"/>
      <c r="B30" s="36"/>
      <c r="C30" s="36"/>
      <c r="D30" s="36"/>
      <c r="E30" s="36"/>
      <c r="G30" s="36"/>
      <c r="H30" s="36"/>
      <c r="I30" s="36"/>
      <c r="J30" s="36"/>
      <c r="K30" s="38"/>
      <c r="L30" s="36"/>
    </row>
    <row r="31" spans="1:13" ht="15.75" thickBot="1" x14ac:dyDescent="0.3">
      <c r="G31" s="36"/>
      <c r="H31" s="36"/>
      <c r="I31" s="36"/>
      <c r="J31" s="36"/>
      <c r="K31" s="36"/>
    </row>
    <row r="32" spans="1:13" x14ac:dyDescent="0.25">
      <c r="A32" s="30" t="s">
        <v>26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</row>
    <row r="33" spans="1:13" ht="15.75" thickBot="1" x14ac:dyDescent="0.3">
      <c r="A33" s="39" t="s">
        <v>27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29"/>
    </row>
  </sheetData>
  <mergeCells count="67">
    <mergeCell ref="L10:M10"/>
    <mergeCell ref="B10:C10"/>
    <mergeCell ref="D10:E10"/>
    <mergeCell ref="F10:G10"/>
    <mergeCell ref="H10:I10"/>
    <mergeCell ref="J10:K10"/>
    <mergeCell ref="D11:E11"/>
    <mergeCell ref="F11:G11"/>
    <mergeCell ref="H11:I11"/>
    <mergeCell ref="B13:C13"/>
    <mergeCell ref="D13:E13"/>
    <mergeCell ref="F13:G13"/>
    <mergeCell ref="H13:I13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B23:C23"/>
    <mergeCell ref="D23:E23"/>
    <mergeCell ref="B24:C24"/>
    <mergeCell ref="D24:E24"/>
    <mergeCell ref="B22:C22"/>
    <mergeCell ref="D22:E2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73E9D-95E8-4FB1-89F2-3F54B9E0B0C2}">
  <dimension ref="A2:M33"/>
  <sheetViews>
    <sheetView workbookViewId="0">
      <selection sqref="A1:M33"/>
    </sheetView>
  </sheetViews>
  <sheetFormatPr defaultRowHeight="15" x14ac:dyDescent="0.25"/>
  <cols>
    <col min="1" max="1" width="19.7109375" customWidth="1"/>
    <col min="13" max="13" width="18.85546875" customWidth="1"/>
  </cols>
  <sheetData>
    <row r="2" spans="1:13" x14ac:dyDescent="0.25">
      <c r="B2" s="1" t="s">
        <v>0</v>
      </c>
      <c r="C2" s="1"/>
      <c r="D2" s="1"/>
    </row>
    <row r="3" spans="1:13" x14ac:dyDescent="0.25">
      <c r="D3" s="2" t="s">
        <v>33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3" t="s">
        <v>2</v>
      </c>
      <c r="B10" s="111" t="s">
        <v>3</v>
      </c>
      <c r="C10" s="112"/>
      <c r="D10" s="109" t="s">
        <v>4</v>
      </c>
      <c r="E10" s="113"/>
      <c r="F10" s="109" t="s">
        <v>5</v>
      </c>
      <c r="G10" s="113"/>
      <c r="H10" s="109" t="s">
        <v>6</v>
      </c>
      <c r="I10" s="113"/>
      <c r="J10" s="109" t="s">
        <v>7</v>
      </c>
      <c r="K10" s="113"/>
      <c r="L10" s="109" t="s">
        <v>8</v>
      </c>
      <c r="M10" s="110"/>
    </row>
    <row r="11" spans="1:13" ht="15.75" thickBot="1" x14ac:dyDescent="0.3">
      <c r="A11" s="4"/>
      <c r="B11" s="5"/>
      <c r="C11" s="6"/>
      <c r="D11" s="107" t="s">
        <v>9</v>
      </c>
      <c r="E11" s="108"/>
      <c r="F11" s="107" t="s">
        <v>10</v>
      </c>
      <c r="G11" s="108"/>
      <c r="H11" s="107" t="s">
        <v>11</v>
      </c>
      <c r="I11" s="108"/>
      <c r="J11" s="58"/>
      <c r="K11" s="59"/>
      <c r="L11" s="58"/>
      <c r="M11" s="9"/>
    </row>
    <row r="12" spans="1:13" x14ac:dyDescent="0.25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 x14ac:dyDescent="0.25">
      <c r="A13" s="15" t="s">
        <v>12</v>
      </c>
      <c r="B13" s="89">
        <v>3</v>
      </c>
      <c r="C13" s="90"/>
      <c r="D13" s="89">
        <f>B13*25</f>
        <v>75</v>
      </c>
      <c r="E13" s="90"/>
      <c r="F13" s="103">
        <f t="shared" ref="F13:F19" si="0">D13-H13</f>
        <v>49</v>
      </c>
      <c r="G13" s="103"/>
      <c r="H13" s="104">
        <v>26</v>
      </c>
      <c r="I13" s="105"/>
      <c r="J13" s="106">
        <f t="shared" ref="J13:J19" si="1">F13/D13</f>
        <v>0.65333333333333332</v>
      </c>
      <c r="K13" s="106"/>
      <c r="L13" s="91">
        <f t="shared" ref="L13:L19" si="2">H13/D13</f>
        <v>0.34666666666666668</v>
      </c>
      <c r="M13" s="93"/>
    </row>
    <row r="14" spans="1:13" x14ac:dyDescent="0.25">
      <c r="A14" s="15" t="s">
        <v>13</v>
      </c>
      <c r="B14" s="89">
        <v>2</v>
      </c>
      <c r="C14" s="90"/>
      <c r="D14" s="89">
        <f>B14*25</f>
        <v>50</v>
      </c>
      <c r="E14" s="90"/>
      <c r="F14" s="103">
        <f t="shared" si="0"/>
        <v>47</v>
      </c>
      <c r="G14" s="103"/>
      <c r="H14" s="104">
        <v>3</v>
      </c>
      <c r="I14" s="105"/>
      <c r="J14" s="106">
        <f t="shared" si="1"/>
        <v>0.94</v>
      </c>
      <c r="K14" s="106"/>
      <c r="L14" s="91">
        <f t="shared" si="2"/>
        <v>0.06</v>
      </c>
      <c r="M14" s="93"/>
    </row>
    <row r="15" spans="1:13" x14ac:dyDescent="0.25">
      <c r="A15" s="15" t="s">
        <v>14</v>
      </c>
      <c r="B15" s="89">
        <v>1</v>
      </c>
      <c r="C15" s="90"/>
      <c r="D15" s="89">
        <f>B15*25</f>
        <v>25</v>
      </c>
      <c r="E15" s="90"/>
      <c r="F15" s="103">
        <f t="shared" si="0"/>
        <v>21</v>
      </c>
      <c r="G15" s="103"/>
      <c r="H15" s="104">
        <v>4</v>
      </c>
      <c r="I15" s="105"/>
      <c r="J15" s="106">
        <f t="shared" si="1"/>
        <v>0.84</v>
      </c>
      <c r="K15" s="106"/>
      <c r="L15" s="91">
        <f t="shared" si="2"/>
        <v>0.16</v>
      </c>
      <c r="M15" s="93"/>
    </row>
    <row r="16" spans="1:13" x14ac:dyDescent="0.25">
      <c r="A16" s="15" t="s">
        <v>15</v>
      </c>
      <c r="B16" s="89">
        <v>4</v>
      </c>
      <c r="C16" s="90"/>
      <c r="D16" s="89">
        <f>B16*25</f>
        <v>100</v>
      </c>
      <c r="E16" s="90"/>
      <c r="F16" s="103">
        <f t="shared" si="0"/>
        <v>96</v>
      </c>
      <c r="G16" s="103"/>
      <c r="H16" s="104">
        <v>4</v>
      </c>
      <c r="I16" s="105"/>
      <c r="J16" s="106">
        <f t="shared" si="1"/>
        <v>0.96</v>
      </c>
      <c r="K16" s="106"/>
      <c r="L16" s="91">
        <f t="shared" si="2"/>
        <v>0.04</v>
      </c>
      <c r="M16" s="93"/>
    </row>
    <row r="17" spans="1:13" x14ac:dyDescent="0.25">
      <c r="A17" s="15" t="s">
        <v>16</v>
      </c>
      <c r="B17" s="89">
        <v>1</v>
      </c>
      <c r="C17" s="90"/>
      <c r="D17" s="89">
        <f>B17*25</f>
        <v>25</v>
      </c>
      <c r="E17" s="90"/>
      <c r="F17" s="103">
        <f>D17-H17</f>
        <v>24</v>
      </c>
      <c r="G17" s="103"/>
      <c r="H17" s="104">
        <v>1</v>
      </c>
      <c r="I17" s="105"/>
      <c r="J17" s="106">
        <f t="shared" si="1"/>
        <v>0.96</v>
      </c>
      <c r="K17" s="106"/>
      <c r="L17" s="91">
        <f t="shared" si="2"/>
        <v>0.04</v>
      </c>
      <c r="M17" s="93"/>
    </row>
    <row r="18" spans="1:13" x14ac:dyDescent="0.25">
      <c r="A18" s="15" t="s">
        <v>17</v>
      </c>
      <c r="B18" s="89">
        <v>1</v>
      </c>
      <c r="C18" s="90"/>
      <c r="D18" s="101">
        <f>B18*25+3</f>
        <v>28</v>
      </c>
      <c r="E18" s="102"/>
      <c r="F18" s="103">
        <f t="shared" si="0"/>
        <v>26</v>
      </c>
      <c r="G18" s="103"/>
      <c r="H18" s="104">
        <v>2</v>
      </c>
      <c r="I18" s="105"/>
      <c r="J18" s="106">
        <f t="shared" si="1"/>
        <v>0.9285714285714286</v>
      </c>
      <c r="K18" s="106"/>
      <c r="L18" s="91">
        <f t="shared" si="2"/>
        <v>7.1428571428571425E-2</v>
      </c>
      <c r="M18" s="93"/>
    </row>
    <row r="19" spans="1:13" x14ac:dyDescent="0.25">
      <c r="A19" s="16" t="s">
        <v>18</v>
      </c>
      <c r="B19" s="89">
        <v>1</v>
      </c>
      <c r="C19" s="90"/>
      <c r="D19" s="89">
        <f>B19*25</f>
        <v>25</v>
      </c>
      <c r="E19" s="90"/>
      <c r="F19" s="103">
        <f t="shared" si="0"/>
        <v>23</v>
      </c>
      <c r="G19" s="103"/>
      <c r="H19" s="104">
        <v>2</v>
      </c>
      <c r="I19" s="105"/>
      <c r="J19" s="106">
        <f t="shared" si="1"/>
        <v>0.92</v>
      </c>
      <c r="K19" s="106"/>
      <c r="L19" s="91">
        <f t="shared" si="2"/>
        <v>0.08</v>
      </c>
      <c r="M19" s="93"/>
    </row>
    <row r="20" spans="1:13" ht="15.75" thickBot="1" x14ac:dyDescent="0.3">
      <c r="A20" s="17"/>
      <c r="B20" s="18"/>
      <c r="C20" s="18"/>
      <c r="D20" s="60"/>
      <c r="E20" s="61"/>
      <c r="F20" s="18"/>
      <c r="G20" s="18"/>
      <c r="H20" s="21"/>
      <c r="I20" s="22"/>
      <c r="J20" s="23"/>
      <c r="K20" s="23"/>
      <c r="L20" s="24"/>
      <c r="M20" s="25"/>
    </row>
    <row r="21" spans="1:13" x14ac:dyDescent="0.25">
      <c r="A21" s="10"/>
      <c r="B21" s="94"/>
      <c r="C21" s="95"/>
      <c r="D21" s="94"/>
      <c r="E21" s="95"/>
      <c r="F21" s="94"/>
      <c r="G21" s="95"/>
      <c r="H21" s="96"/>
      <c r="I21" s="97"/>
      <c r="J21" s="98"/>
      <c r="K21" s="99"/>
      <c r="L21" s="98"/>
      <c r="M21" s="100"/>
    </row>
    <row r="22" spans="1:13" x14ac:dyDescent="0.25">
      <c r="A22" s="15" t="s">
        <v>10</v>
      </c>
      <c r="B22" s="89">
        <f>SUM(B13:C21)</f>
        <v>13</v>
      </c>
      <c r="C22" s="90"/>
      <c r="D22" s="89">
        <f>SUM(D13:E21)</f>
        <v>328</v>
      </c>
      <c r="E22" s="90"/>
      <c r="F22" s="89">
        <f>SUM(F13:G21)</f>
        <v>286</v>
      </c>
      <c r="G22" s="90"/>
      <c r="H22" s="89">
        <f>SUM(H13:I21)</f>
        <v>42</v>
      </c>
      <c r="I22" s="90"/>
      <c r="J22" s="91">
        <f>F22/D22</f>
        <v>0.87195121951219512</v>
      </c>
      <c r="K22" s="92"/>
      <c r="L22" s="91">
        <f>H22/D22</f>
        <v>0.12804878048780488</v>
      </c>
      <c r="M22" s="93"/>
    </row>
    <row r="23" spans="1:13" ht="15.75" thickBot="1" x14ac:dyDescent="0.3">
      <c r="A23" s="26"/>
      <c r="B23" s="86"/>
      <c r="C23" s="87"/>
      <c r="D23" s="86"/>
      <c r="E23" s="87"/>
      <c r="F23" s="27"/>
      <c r="G23" s="28"/>
      <c r="H23" s="27"/>
      <c r="I23" s="28"/>
      <c r="J23" s="27"/>
      <c r="K23" s="28"/>
      <c r="L23" s="27"/>
      <c r="M23" s="29"/>
    </row>
    <row r="24" spans="1:13" x14ac:dyDescent="0.25">
      <c r="B24" s="114"/>
      <c r="C24" s="114"/>
      <c r="D24" s="88"/>
      <c r="E24" s="88"/>
    </row>
    <row r="25" spans="1:13" ht="15.75" thickBot="1" x14ac:dyDescent="0.3"/>
    <row r="26" spans="1:13" x14ac:dyDescent="0.25">
      <c r="A26" s="30" t="s">
        <v>19</v>
      </c>
      <c r="B26" s="11"/>
      <c r="C26" s="11"/>
      <c r="D26" s="11"/>
      <c r="E26" s="31">
        <f>H22</f>
        <v>42</v>
      </c>
      <c r="F26" s="32"/>
      <c r="H26" s="30" t="s">
        <v>20</v>
      </c>
      <c r="I26" s="11"/>
      <c r="J26" s="11"/>
      <c r="K26" s="11"/>
      <c r="L26" s="33">
        <f>L22</f>
        <v>0.12804878048780488</v>
      </c>
      <c r="M26" s="34" t="s">
        <v>21</v>
      </c>
    </row>
    <row r="27" spans="1:13" x14ac:dyDescent="0.25">
      <c r="A27" s="35"/>
      <c r="B27" s="36"/>
      <c r="C27" s="36" t="s">
        <v>22</v>
      </c>
      <c r="D27" s="36"/>
      <c r="E27" s="37">
        <v>19</v>
      </c>
      <c r="H27" s="35"/>
      <c r="I27" s="36"/>
      <c r="J27" s="36" t="s">
        <v>22</v>
      </c>
      <c r="K27" s="36"/>
      <c r="L27" s="38">
        <f>E27/D22</f>
        <v>5.7926829268292686E-2</v>
      </c>
      <c r="M27" s="37"/>
    </row>
    <row r="28" spans="1:13" x14ac:dyDescent="0.25">
      <c r="A28" s="35"/>
      <c r="B28" s="36"/>
      <c r="C28" s="36" t="s">
        <v>23</v>
      </c>
      <c r="D28" s="36"/>
      <c r="E28" s="37">
        <v>0</v>
      </c>
      <c r="H28" s="35"/>
      <c r="I28" s="36"/>
      <c r="J28" s="36" t="s">
        <v>23</v>
      </c>
      <c r="K28" s="36"/>
      <c r="L28" s="38">
        <f>E28/D22</f>
        <v>0</v>
      </c>
      <c r="M28" s="37"/>
    </row>
    <row r="29" spans="1:13" ht="15.75" thickBot="1" x14ac:dyDescent="0.3">
      <c r="A29" s="39"/>
      <c r="B29" s="40"/>
      <c r="C29" s="40" t="s">
        <v>24</v>
      </c>
      <c r="D29" s="40"/>
      <c r="E29" s="29">
        <f>E26-(E27+E28)</f>
        <v>23</v>
      </c>
      <c r="H29" s="39"/>
      <c r="I29" s="40"/>
      <c r="J29" s="40" t="s">
        <v>25</v>
      </c>
      <c r="K29" s="40"/>
      <c r="L29" s="41">
        <f>E29/D22</f>
        <v>7.0121951219512202E-2</v>
      </c>
      <c r="M29" s="29"/>
    </row>
    <row r="30" spans="1:13" x14ac:dyDescent="0.25">
      <c r="A30" s="36"/>
      <c r="B30" s="36"/>
      <c r="C30" s="36"/>
      <c r="D30" s="36"/>
      <c r="E30" s="36"/>
      <c r="G30" s="36"/>
      <c r="H30" s="36"/>
      <c r="I30" s="36"/>
      <c r="J30" s="36"/>
      <c r="K30" s="38"/>
      <c r="L30" s="36"/>
    </row>
    <row r="31" spans="1:13" ht="15.75" thickBot="1" x14ac:dyDescent="0.3">
      <c r="G31" s="36"/>
      <c r="H31" s="36"/>
      <c r="I31" s="36"/>
      <c r="J31" s="36"/>
      <c r="K31" s="36"/>
    </row>
    <row r="32" spans="1:13" x14ac:dyDescent="0.25">
      <c r="A32" s="30" t="s">
        <v>26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</row>
    <row r="33" spans="1:13" ht="15.75" thickBot="1" x14ac:dyDescent="0.3">
      <c r="A33" s="39" t="s">
        <v>27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29"/>
    </row>
  </sheetData>
  <mergeCells count="67">
    <mergeCell ref="B23:C23"/>
    <mergeCell ref="D23:E23"/>
    <mergeCell ref="B24:C24"/>
    <mergeCell ref="D24:E24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D11:E11"/>
    <mergeCell ref="F11:G11"/>
    <mergeCell ref="H11:I11"/>
    <mergeCell ref="B13:C13"/>
    <mergeCell ref="D13:E13"/>
    <mergeCell ref="F13:G13"/>
    <mergeCell ref="H13:I13"/>
    <mergeCell ref="L10:M10"/>
    <mergeCell ref="B10:C10"/>
    <mergeCell ref="D10:E10"/>
    <mergeCell ref="F10:G10"/>
    <mergeCell ref="H10:I10"/>
    <mergeCell ref="J10:K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65555-675B-4176-8F3E-91F6285B37EB}">
  <dimension ref="A2:M33"/>
  <sheetViews>
    <sheetView workbookViewId="0">
      <selection sqref="A1:M33"/>
    </sheetView>
  </sheetViews>
  <sheetFormatPr defaultRowHeight="15" x14ac:dyDescent="0.25"/>
  <cols>
    <col min="1" max="1" width="22.42578125" customWidth="1"/>
    <col min="13" max="13" width="20.5703125" customWidth="1"/>
  </cols>
  <sheetData>
    <row r="2" spans="1:13" x14ac:dyDescent="0.25">
      <c r="B2" s="1" t="s">
        <v>0</v>
      </c>
      <c r="C2" s="1"/>
      <c r="D2" s="1"/>
    </row>
    <row r="3" spans="1:13" x14ac:dyDescent="0.25">
      <c r="D3" s="2" t="s">
        <v>34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3" t="s">
        <v>2</v>
      </c>
      <c r="B10" s="111" t="s">
        <v>3</v>
      </c>
      <c r="C10" s="112"/>
      <c r="D10" s="109" t="s">
        <v>4</v>
      </c>
      <c r="E10" s="113"/>
      <c r="F10" s="109" t="s">
        <v>5</v>
      </c>
      <c r="G10" s="113"/>
      <c r="H10" s="109" t="s">
        <v>6</v>
      </c>
      <c r="I10" s="113"/>
      <c r="J10" s="109" t="s">
        <v>7</v>
      </c>
      <c r="K10" s="113"/>
      <c r="L10" s="109" t="s">
        <v>8</v>
      </c>
      <c r="M10" s="110"/>
    </row>
    <row r="11" spans="1:13" ht="15.75" thickBot="1" x14ac:dyDescent="0.3">
      <c r="A11" s="4"/>
      <c r="B11" s="5"/>
      <c r="C11" s="6"/>
      <c r="D11" s="107" t="s">
        <v>9</v>
      </c>
      <c r="E11" s="108"/>
      <c r="F11" s="107" t="s">
        <v>10</v>
      </c>
      <c r="G11" s="108"/>
      <c r="H11" s="107" t="s">
        <v>11</v>
      </c>
      <c r="I11" s="108"/>
      <c r="J11" s="62"/>
      <c r="K11" s="63"/>
      <c r="L11" s="62"/>
      <c r="M11" s="9"/>
    </row>
    <row r="12" spans="1:13" x14ac:dyDescent="0.25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 x14ac:dyDescent="0.25">
      <c r="A13" s="15" t="s">
        <v>12</v>
      </c>
      <c r="B13" s="89">
        <v>3</v>
      </c>
      <c r="C13" s="90"/>
      <c r="D13" s="89">
        <f>B13*27</f>
        <v>81</v>
      </c>
      <c r="E13" s="90"/>
      <c r="F13" s="103">
        <f t="shared" ref="F13:F19" si="0">D13-H13</f>
        <v>49</v>
      </c>
      <c r="G13" s="103"/>
      <c r="H13" s="104">
        <v>32</v>
      </c>
      <c r="I13" s="105"/>
      <c r="J13" s="106">
        <f t="shared" ref="J13:J19" si="1">F13/D13</f>
        <v>0.60493827160493829</v>
      </c>
      <c r="K13" s="106"/>
      <c r="L13" s="91">
        <f t="shared" ref="L13:L19" si="2">H13/D13</f>
        <v>0.39506172839506171</v>
      </c>
      <c r="M13" s="93"/>
    </row>
    <row r="14" spans="1:13" x14ac:dyDescent="0.25">
      <c r="A14" s="15" t="s">
        <v>13</v>
      </c>
      <c r="B14" s="89">
        <v>2</v>
      </c>
      <c r="C14" s="90"/>
      <c r="D14" s="89">
        <f>B14*27</f>
        <v>54</v>
      </c>
      <c r="E14" s="90"/>
      <c r="F14" s="103">
        <f t="shared" si="0"/>
        <v>52</v>
      </c>
      <c r="G14" s="103"/>
      <c r="H14" s="104">
        <v>2</v>
      </c>
      <c r="I14" s="105"/>
      <c r="J14" s="106">
        <f t="shared" si="1"/>
        <v>0.96296296296296291</v>
      </c>
      <c r="K14" s="106"/>
      <c r="L14" s="91">
        <f t="shared" si="2"/>
        <v>3.7037037037037035E-2</v>
      </c>
      <c r="M14" s="93"/>
    </row>
    <row r="15" spans="1:13" x14ac:dyDescent="0.25">
      <c r="A15" s="15" t="s">
        <v>14</v>
      </c>
      <c r="B15" s="89">
        <v>1</v>
      </c>
      <c r="C15" s="90"/>
      <c r="D15" s="89">
        <f>B15*27</f>
        <v>27</v>
      </c>
      <c r="E15" s="90"/>
      <c r="F15" s="103">
        <f t="shared" si="0"/>
        <v>17</v>
      </c>
      <c r="G15" s="103"/>
      <c r="H15" s="104">
        <v>10</v>
      </c>
      <c r="I15" s="105"/>
      <c r="J15" s="106">
        <f t="shared" si="1"/>
        <v>0.62962962962962965</v>
      </c>
      <c r="K15" s="106"/>
      <c r="L15" s="91">
        <f t="shared" si="2"/>
        <v>0.37037037037037035</v>
      </c>
      <c r="M15" s="93"/>
    </row>
    <row r="16" spans="1:13" x14ac:dyDescent="0.25">
      <c r="A16" s="15" t="s">
        <v>15</v>
      </c>
      <c r="B16" s="89">
        <v>4</v>
      </c>
      <c r="C16" s="90"/>
      <c r="D16" s="89">
        <f>B16*27</f>
        <v>108</v>
      </c>
      <c r="E16" s="90"/>
      <c r="F16" s="103">
        <f t="shared" si="0"/>
        <v>104</v>
      </c>
      <c r="G16" s="103"/>
      <c r="H16" s="104">
        <v>4</v>
      </c>
      <c r="I16" s="105"/>
      <c r="J16" s="106">
        <f t="shared" si="1"/>
        <v>0.96296296296296291</v>
      </c>
      <c r="K16" s="106"/>
      <c r="L16" s="91">
        <f t="shared" si="2"/>
        <v>3.7037037037037035E-2</v>
      </c>
      <c r="M16" s="93"/>
    </row>
    <row r="17" spans="1:13" x14ac:dyDescent="0.25">
      <c r="A17" s="15" t="s">
        <v>16</v>
      </c>
      <c r="B17" s="89">
        <v>1</v>
      </c>
      <c r="C17" s="90"/>
      <c r="D17" s="89">
        <f>B17*27</f>
        <v>27</v>
      </c>
      <c r="E17" s="90"/>
      <c r="F17" s="103">
        <f>D17-H17</f>
        <v>26</v>
      </c>
      <c r="G17" s="103"/>
      <c r="H17" s="104">
        <v>1</v>
      </c>
      <c r="I17" s="105"/>
      <c r="J17" s="106">
        <f t="shared" si="1"/>
        <v>0.96296296296296291</v>
      </c>
      <c r="K17" s="106"/>
      <c r="L17" s="91">
        <f t="shared" si="2"/>
        <v>3.7037037037037035E-2</v>
      </c>
      <c r="M17" s="93"/>
    </row>
    <row r="18" spans="1:13" x14ac:dyDescent="0.25">
      <c r="A18" s="15" t="s">
        <v>17</v>
      </c>
      <c r="B18" s="89">
        <v>1</v>
      </c>
      <c r="C18" s="90"/>
      <c r="D18" s="101">
        <f>B18*27+3</f>
        <v>30</v>
      </c>
      <c r="E18" s="102"/>
      <c r="F18" s="103">
        <f t="shared" si="0"/>
        <v>28</v>
      </c>
      <c r="G18" s="103"/>
      <c r="H18" s="104">
        <v>2</v>
      </c>
      <c r="I18" s="105"/>
      <c r="J18" s="106">
        <f t="shared" si="1"/>
        <v>0.93333333333333335</v>
      </c>
      <c r="K18" s="106"/>
      <c r="L18" s="91">
        <f t="shared" si="2"/>
        <v>6.6666666666666666E-2</v>
      </c>
      <c r="M18" s="93"/>
    </row>
    <row r="19" spans="1:13" x14ac:dyDescent="0.25">
      <c r="A19" s="16" t="s">
        <v>18</v>
      </c>
      <c r="B19" s="89">
        <v>1</v>
      </c>
      <c r="C19" s="90"/>
      <c r="D19" s="89">
        <f>B19*27</f>
        <v>27</v>
      </c>
      <c r="E19" s="90"/>
      <c r="F19" s="103">
        <f t="shared" si="0"/>
        <v>20</v>
      </c>
      <c r="G19" s="103"/>
      <c r="H19" s="104">
        <v>7</v>
      </c>
      <c r="I19" s="105"/>
      <c r="J19" s="106">
        <f t="shared" si="1"/>
        <v>0.7407407407407407</v>
      </c>
      <c r="K19" s="106"/>
      <c r="L19" s="91">
        <f t="shared" si="2"/>
        <v>0.25925925925925924</v>
      </c>
      <c r="M19" s="93"/>
    </row>
    <row r="20" spans="1:13" ht="15.75" thickBot="1" x14ac:dyDescent="0.3">
      <c r="A20" s="17"/>
      <c r="B20" s="18"/>
      <c r="C20" s="18"/>
      <c r="D20" s="64"/>
      <c r="E20" s="65"/>
      <c r="F20" s="18"/>
      <c r="G20" s="18"/>
      <c r="H20" s="21"/>
      <c r="I20" s="22"/>
      <c r="J20" s="23"/>
      <c r="K20" s="23"/>
      <c r="L20" s="24"/>
      <c r="M20" s="25"/>
    </row>
    <row r="21" spans="1:13" x14ac:dyDescent="0.25">
      <c r="A21" s="10"/>
      <c r="B21" s="94"/>
      <c r="C21" s="95"/>
      <c r="D21" s="94"/>
      <c r="E21" s="95"/>
      <c r="F21" s="94"/>
      <c r="G21" s="95"/>
      <c r="H21" s="96"/>
      <c r="I21" s="97"/>
      <c r="J21" s="98"/>
      <c r="K21" s="99"/>
      <c r="L21" s="98"/>
      <c r="M21" s="100"/>
    </row>
    <row r="22" spans="1:13" x14ac:dyDescent="0.25">
      <c r="A22" s="15" t="s">
        <v>10</v>
      </c>
      <c r="B22" s="89">
        <f>SUM(B13:C21)</f>
        <v>13</v>
      </c>
      <c r="C22" s="90"/>
      <c r="D22" s="89">
        <f>SUM(D13:E21)</f>
        <v>354</v>
      </c>
      <c r="E22" s="90"/>
      <c r="F22" s="89">
        <f>SUM(F13:G21)</f>
        <v>296</v>
      </c>
      <c r="G22" s="90"/>
      <c r="H22" s="89">
        <f>SUM(H13:I21)</f>
        <v>58</v>
      </c>
      <c r="I22" s="90"/>
      <c r="J22" s="91">
        <f>F22/D22</f>
        <v>0.83615819209039544</v>
      </c>
      <c r="K22" s="92"/>
      <c r="L22" s="91">
        <f>H22/D22</f>
        <v>0.16384180790960451</v>
      </c>
      <c r="M22" s="93"/>
    </row>
    <row r="23" spans="1:13" ht="15.75" thickBot="1" x14ac:dyDescent="0.3">
      <c r="A23" s="26"/>
      <c r="B23" s="86"/>
      <c r="C23" s="87"/>
      <c r="D23" s="86"/>
      <c r="E23" s="87"/>
      <c r="F23" s="27"/>
      <c r="G23" s="28"/>
      <c r="H23" s="27"/>
      <c r="I23" s="28"/>
      <c r="J23" s="27"/>
      <c r="K23" s="28"/>
      <c r="L23" s="27"/>
      <c r="M23" s="29"/>
    </row>
    <row r="24" spans="1:13" x14ac:dyDescent="0.25">
      <c r="B24" s="114"/>
      <c r="C24" s="114"/>
      <c r="D24" s="88"/>
      <c r="E24" s="88"/>
    </row>
    <row r="25" spans="1:13" ht="15.75" thickBot="1" x14ac:dyDescent="0.3"/>
    <row r="26" spans="1:13" x14ac:dyDescent="0.25">
      <c r="A26" s="30" t="s">
        <v>19</v>
      </c>
      <c r="B26" s="11"/>
      <c r="C26" s="11"/>
      <c r="D26" s="11"/>
      <c r="E26" s="31">
        <f>H22</f>
        <v>58</v>
      </c>
      <c r="F26" s="32"/>
      <c r="H26" s="30" t="s">
        <v>20</v>
      </c>
      <c r="I26" s="11"/>
      <c r="J26" s="11"/>
      <c r="K26" s="11"/>
      <c r="L26" s="33">
        <f>L22</f>
        <v>0.16384180790960451</v>
      </c>
      <c r="M26" s="34" t="s">
        <v>21</v>
      </c>
    </row>
    <row r="27" spans="1:13" x14ac:dyDescent="0.25">
      <c r="A27" s="35"/>
      <c r="B27" s="36"/>
      <c r="C27" s="36" t="s">
        <v>22</v>
      </c>
      <c r="D27" s="36"/>
      <c r="E27" s="37">
        <v>31</v>
      </c>
      <c r="H27" s="35"/>
      <c r="I27" s="36"/>
      <c r="J27" s="36" t="s">
        <v>22</v>
      </c>
      <c r="K27" s="36"/>
      <c r="L27" s="38">
        <f>E27/D22</f>
        <v>8.7570621468926552E-2</v>
      </c>
      <c r="M27" s="37"/>
    </row>
    <row r="28" spans="1:13" x14ac:dyDescent="0.25">
      <c r="A28" s="35"/>
      <c r="B28" s="36"/>
      <c r="C28" s="36" t="s">
        <v>23</v>
      </c>
      <c r="D28" s="36"/>
      <c r="E28" s="37">
        <v>0</v>
      </c>
      <c r="H28" s="35"/>
      <c r="I28" s="36"/>
      <c r="J28" s="36" t="s">
        <v>23</v>
      </c>
      <c r="K28" s="36"/>
      <c r="L28" s="38">
        <f>E28/D22</f>
        <v>0</v>
      </c>
      <c r="M28" s="37"/>
    </row>
    <row r="29" spans="1:13" ht="15.75" thickBot="1" x14ac:dyDescent="0.3">
      <c r="A29" s="39"/>
      <c r="B29" s="40"/>
      <c r="C29" s="40" t="s">
        <v>24</v>
      </c>
      <c r="D29" s="40"/>
      <c r="E29" s="29">
        <f>E26-(E27+E28)</f>
        <v>27</v>
      </c>
      <c r="H29" s="39"/>
      <c r="I29" s="40"/>
      <c r="J29" s="40" t="s">
        <v>25</v>
      </c>
      <c r="K29" s="40"/>
      <c r="L29" s="41">
        <f>E29/D22</f>
        <v>7.6271186440677971E-2</v>
      </c>
      <c r="M29" s="29"/>
    </row>
    <row r="30" spans="1:13" x14ac:dyDescent="0.25">
      <c r="A30" s="36"/>
      <c r="B30" s="36"/>
      <c r="C30" s="36"/>
      <c r="D30" s="36"/>
      <c r="E30" s="36"/>
      <c r="G30" s="36"/>
      <c r="H30" s="36"/>
      <c r="I30" s="36"/>
      <c r="J30" s="36"/>
      <c r="K30" s="38"/>
      <c r="L30" s="36"/>
    </row>
    <row r="31" spans="1:13" ht="15.75" thickBot="1" x14ac:dyDescent="0.3">
      <c r="G31" s="36"/>
      <c r="H31" s="36"/>
      <c r="I31" s="36"/>
      <c r="J31" s="36"/>
      <c r="K31" s="36"/>
    </row>
    <row r="32" spans="1:13" x14ac:dyDescent="0.25">
      <c r="A32" s="30" t="s">
        <v>26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</row>
    <row r="33" spans="1:13" ht="15.75" thickBot="1" x14ac:dyDescent="0.3">
      <c r="A33" s="39" t="s">
        <v>27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29"/>
    </row>
  </sheetData>
  <mergeCells count="67">
    <mergeCell ref="B23:C23"/>
    <mergeCell ref="D23:E23"/>
    <mergeCell ref="B24:C24"/>
    <mergeCell ref="D24:E24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D11:E11"/>
    <mergeCell ref="F11:G11"/>
    <mergeCell ref="H11:I11"/>
    <mergeCell ref="B13:C13"/>
    <mergeCell ref="D13:E13"/>
    <mergeCell ref="F13:G13"/>
    <mergeCell ref="H13:I13"/>
    <mergeCell ref="L10:M10"/>
    <mergeCell ref="B10:C10"/>
    <mergeCell ref="D10:E10"/>
    <mergeCell ref="F10:G10"/>
    <mergeCell ref="H10:I10"/>
    <mergeCell ref="J10:K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C8278-EBC6-460F-A9DA-5F892E662F22}">
  <dimension ref="A2:M33"/>
  <sheetViews>
    <sheetView workbookViewId="0">
      <selection sqref="A1:M33"/>
    </sheetView>
  </sheetViews>
  <sheetFormatPr defaultRowHeight="15" x14ac:dyDescent="0.25"/>
  <cols>
    <col min="1" max="1" width="18.140625" customWidth="1"/>
    <col min="13" max="13" width="17.7109375" customWidth="1"/>
  </cols>
  <sheetData>
    <row r="2" spans="1:13" x14ac:dyDescent="0.25">
      <c r="B2" s="1" t="s">
        <v>0</v>
      </c>
      <c r="C2" s="1"/>
      <c r="D2" s="1"/>
    </row>
    <row r="3" spans="1:13" x14ac:dyDescent="0.25">
      <c r="D3" s="2" t="s">
        <v>35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3" t="s">
        <v>2</v>
      </c>
      <c r="B10" s="111" t="s">
        <v>3</v>
      </c>
      <c r="C10" s="112"/>
      <c r="D10" s="109" t="s">
        <v>4</v>
      </c>
      <c r="E10" s="113"/>
      <c r="F10" s="109" t="s">
        <v>5</v>
      </c>
      <c r="G10" s="113"/>
      <c r="H10" s="109" t="s">
        <v>6</v>
      </c>
      <c r="I10" s="113"/>
      <c r="J10" s="109" t="s">
        <v>7</v>
      </c>
      <c r="K10" s="113"/>
      <c r="L10" s="109" t="s">
        <v>8</v>
      </c>
      <c r="M10" s="110"/>
    </row>
    <row r="11" spans="1:13" ht="15.75" thickBot="1" x14ac:dyDescent="0.3">
      <c r="A11" s="4"/>
      <c r="B11" s="5"/>
      <c r="C11" s="6"/>
      <c r="D11" s="107" t="s">
        <v>9</v>
      </c>
      <c r="E11" s="108"/>
      <c r="F11" s="107" t="s">
        <v>10</v>
      </c>
      <c r="G11" s="108"/>
      <c r="H11" s="107" t="s">
        <v>11</v>
      </c>
      <c r="I11" s="108"/>
      <c r="J11" s="68"/>
      <c r="K11" s="69"/>
      <c r="L11" s="68"/>
      <c r="M11" s="9"/>
    </row>
    <row r="12" spans="1:13" x14ac:dyDescent="0.25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 x14ac:dyDescent="0.25">
      <c r="A13" s="15" t="s">
        <v>12</v>
      </c>
      <c r="B13" s="89">
        <v>3</v>
      </c>
      <c r="C13" s="90"/>
      <c r="D13" s="89">
        <f>B13*25</f>
        <v>75</v>
      </c>
      <c r="E13" s="90"/>
      <c r="F13" s="103">
        <f t="shared" ref="F13:F19" si="0">D13-H13</f>
        <v>27</v>
      </c>
      <c r="G13" s="103"/>
      <c r="H13" s="104">
        <v>48</v>
      </c>
      <c r="I13" s="105"/>
      <c r="J13" s="106">
        <f t="shared" ref="J13:J19" si="1">F13/D13</f>
        <v>0.36</v>
      </c>
      <c r="K13" s="106"/>
      <c r="L13" s="91">
        <f t="shared" ref="L13:L19" si="2">H13/D13</f>
        <v>0.64</v>
      </c>
      <c r="M13" s="93"/>
    </row>
    <row r="14" spans="1:13" x14ac:dyDescent="0.25">
      <c r="A14" s="15" t="s">
        <v>13</v>
      </c>
      <c r="B14" s="89">
        <v>2</v>
      </c>
      <c r="C14" s="90"/>
      <c r="D14" s="89">
        <f>B14*25</f>
        <v>50</v>
      </c>
      <c r="E14" s="90"/>
      <c r="F14" s="103">
        <f t="shared" si="0"/>
        <v>47</v>
      </c>
      <c r="G14" s="103"/>
      <c r="H14" s="104">
        <v>3</v>
      </c>
      <c r="I14" s="105"/>
      <c r="J14" s="106">
        <f t="shared" si="1"/>
        <v>0.94</v>
      </c>
      <c r="K14" s="106"/>
      <c r="L14" s="91">
        <f t="shared" si="2"/>
        <v>0.06</v>
      </c>
      <c r="M14" s="93"/>
    </row>
    <row r="15" spans="1:13" x14ac:dyDescent="0.25">
      <c r="A15" s="15" t="s">
        <v>14</v>
      </c>
      <c r="B15" s="89">
        <v>1</v>
      </c>
      <c r="C15" s="90"/>
      <c r="D15" s="89">
        <f>B15*25</f>
        <v>25</v>
      </c>
      <c r="E15" s="90"/>
      <c r="F15" s="103">
        <f t="shared" si="0"/>
        <v>22</v>
      </c>
      <c r="G15" s="103"/>
      <c r="H15" s="104">
        <v>3</v>
      </c>
      <c r="I15" s="105"/>
      <c r="J15" s="106">
        <f t="shared" si="1"/>
        <v>0.88</v>
      </c>
      <c r="K15" s="106"/>
      <c r="L15" s="91">
        <f t="shared" si="2"/>
        <v>0.12</v>
      </c>
      <c r="M15" s="93"/>
    </row>
    <row r="16" spans="1:13" x14ac:dyDescent="0.25">
      <c r="A16" s="15" t="s">
        <v>15</v>
      </c>
      <c r="B16" s="89">
        <v>4</v>
      </c>
      <c r="C16" s="90"/>
      <c r="D16" s="89">
        <f>B16*25</f>
        <v>100</v>
      </c>
      <c r="E16" s="90"/>
      <c r="F16" s="103">
        <f t="shared" si="0"/>
        <v>69</v>
      </c>
      <c r="G16" s="103"/>
      <c r="H16" s="104">
        <v>31</v>
      </c>
      <c r="I16" s="105"/>
      <c r="J16" s="106">
        <f t="shared" si="1"/>
        <v>0.69</v>
      </c>
      <c r="K16" s="106"/>
      <c r="L16" s="91">
        <f t="shared" si="2"/>
        <v>0.31</v>
      </c>
      <c r="M16" s="93"/>
    </row>
    <row r="17" spans="1:13" x14ac:dyDescent="0.25">
      <c r="A17" s="15" t="s">
        <v>16</v>
      </c>
      <c r="B17" s="89">
        <v>1</v>
      </c>
      <c r="C17" s="90"/>
      <c r="D17" s="89">
        <f>B17*25</f>
        <v>25</v>
      </c>
      <c r="E17" s="90"/>
      <c r="F17" s="103">
        <f>D17-H17</f>
        <v>24</v>
      </c>
      <c r="G17" s="103"/>
      <c r="H17" s="104">
        <v>1</v>
      </c>
      <c r="I17" s="105"/>
      <c r="J17" s="106">
        <f t="shared" si="1"/>
        <v>0.96</v>
      </c>
      <c r="K17" s="106"/>
      <c r="L17" s="91">
        <f t="shared" si="2"/>
        <v>0.04</v>
      </c>
      <c r="M17" s="93"/>
    </row>
    <row r="18" spans="1:13" x14ac:dyDescent="0.25">
      <c r="A18" s="15" t="s">
        <v>17</v>
      </c>
      <c r="B18" s="89">
        <v>1</v>
      </c>
      <c r="C18" s="90"/>
      <c r="D18" s="101">
        <f>B18*25+3</f>
        <v>28</v>
      </c>
      <c r="E18" s="102"/>
      <c r="F18" s="103">
        <f t="shared" si="0"/>
        <v>19</v>
      </c>
      <c r="G18" s="103"/>
      <c r="H18" s="104">
        <v>9</v>
      </c>
      <c r="I18" s="105"/>
      <c r="J18" s="106">
        <f t="shared" si="1"/>
        <v>0.6785714285714286</v>
      </c>
      <c r="K18" s="106"/>
      <c r="L18" s="91">
        <f t="shared" si="2"/>
        <v>0.32142857142857145</v>
      </c>
      <c r="M18" s="93"/>
    </row>
    <row r="19" spans="1:13" x14ac:dyDescent="0.25">
      <c r="A19" s="16" t="s">
        <v>18</v>
      </c>
      <c r="B19" s="89">
        <v>1</v>
      </c>
      <c r="C19" s="90"/>
      <c r="D19" s="89">
        <f>B19*25</f>
        <v>25</v>
      </c>
      <c r="E19" s="90"/>
      <c r="F19" s="103">
        <f t="shared" si="0"/>
        <v>17</v>
      </c>
      <c r="G19" s="103"/>
      <c r="H19" s="104">
        <v>8</v>
      </c>
      <c r="I19" s="105"/>
      <c r="J19" s="106">
        <f t="shared" si="1"/>
        <v>0.68</v>
      </c>
      <c r="K19" s="106"/>
      <c r="L19" s="91">
        <f t="shared" si="2"/>
        <v>0.32</v>
      </c>
      <c r="M19" s="93"/>
    </row>
    <row r="20" spans="1:13" ht="15.75" thickBot="1" x14ac:dyDescent="0.3">
      <c r="A20" s="17"/>
      <c r="B20" s="18"/>
      <c r="C20" s="18"/>
      <c r="D20" s="66"/>
      <c r="E20" s="67"/>
      <c r="F20" s="18"/>
      <c r="G20" s="18"/>
      <c r="H20" s="21"/>
      <c r="I20" s="22"/>
      <c r="J20" s="23"/>
      <c r="K20" s="23"/>
      <c r="L20" s="24"/>
      <c r="M20" s="25"/>
    </row>
    <row r="21" spans="1:13" x14ac:dyDescent="0.25">
      <c r="A21" s="10"/>
      <c r="B21" s="94"/>
      <c r="C21" s="95"/>
      <c r="D21" s="94"/>
      <c r="E21" s="95"/>
      <c r="F21" s="94"/>
      <c r="G21" s="95"/>
      <c r="H21" s="96"/>
      <c r="I21" s="97"/>
      <c r="J21" s="98"/>
      <c r="K21" s="99"/>
      <c r="L21" s="98"/>
      <c r="M21" s="100"/>
    </row>
    <row r="22" spans="1:13" x14ac:dyDescent="0.25">
      <c r="A22" s="15" t="s">
        <v>10</v>
      </c>
      <c r="B22" s="89">
        <f>SUM(B13:C21)</f>
        <v>13</v>
      </c>
      <c r="C22" s="90"/>
      <c r="D22" s="89">
        <f>SUM(D13:E21)</f>
        <v>328</v>
      </c>
      <c r="E22" s="90"/>
      <c r="F22" s="89">
        <f>SUM(F13:G21)</f>
        <v>225</v>
      </c>
      <c r="G22" s="90"/>
      <c r="H22" s="89">
        <f>SUM(H13:I21)</f>
        <v>103</v>
      </c>
      <c r="I22" s="90"/>
      <c r="J22" s="91">
        <f>F22/D22</f>
        <v>0.68597560975609762</v>
      </c>
      <c r="K22" s="92"/>
      <c r="L22" s="91">
        <f>H22/D22</f>
        <v>0.31402439024390244</v>
      </c>
      <c r="M22" s="93"/>
    </row>
    <row r="23" spans="1:13" ht="15.75" thickBot="1" x14ac:dyDescent="0.3">
      <c r="A23" s="26"/>
      <c r="B23" s="86"/>
      <c r="C23" s="87"/>
      <c r="D23" s="86"/>
      <c r="E23" s="87"/>
      <c r="F23" s="27"/>
      <c r="G23" s="28"/>
      <c r="H23" s="27"/>
      <c r="I23" s="28"/>
      <c r="J23" s="27"/>
      <c r="K23" s="28"/>
      <c r="L23" s="27"/>
      <c r="M23" s="29"/>
    </row>
    <row r="24" spans="1:13" x14ac:dyDescent="0.25">
      <c r="B24" s="114"/>
      <c r="C24" s="114"/>
      <c r="D24" s="88"/>
      <c r="E24" s="88"/>
    </row>
    <row r="25" spans="1:13" ht="15.75" thickBot="1" x14ac:dyDescent="0.3"/>
    <row r="26" spans="1:13" x14ac:dyDescent="0.25">
      <c r="A26" s="30" t="s">
        <v>19</v>
      </c>
      <c r="B26" s="11"/>
      <c r="C26" s="11"/>
      <c r="D26" s="11"/>
      <c r="E26" s="31">
        <f>H22</f>
        <v>103</v>
      </c>
      <c r="F26" s="32"/>
      <c r="H26" s="30" t="s">
        <v>20</v>
      </c>
      <c r="I26" s="11"/>
      <c r="J26" s="11"/>
      <c r="K26" s="11"/>
      <c r="L26" s="33">
        <f>L22</f>
        <v>0.31402439024390244</v>
      </c>
      <c r="M26" s="34" t="s">
        <v>21</v>
      </c>
    </row>
    <row r="27" spans="1:13" x14ac:dyDescent="0.25">
      <c r="A27" s="35"/>
      <c r="B27" s="36"/>
      <c r="C27" s="36" t="s">
        <v>22</v>
      </c>
      <c r="D27" s="36"/>
      <c r="E27" s="37">
        <v>103</v>
      </c>
      <c r="H27" s="35"/>
      <c r="I27" s="36"/>
      <c r="J27" s="36" t="s">
        <v>22</v>
      </c>
      <c r="K27" s="36"/>
      <c r="L27" s="38">
        <f>E27/D22</f>
        <v>0.31402439024390244</v>
      </c>
      <c r="M27" s="37"/>
    </row>
    <row r="28" spans="1:13" x14ac:dyDescent="0.25">
      <c r="A28" s="35"/>
      <c r="B28" s="36"/>
      <c r="C28" s="36" t="s">
        <v>23</v>
      </c>
      <c r="D28" s="36"/>
      <c r="E28" s="37">
        <v>0</v>
      </c>
      <c r="H28" s="35"/>
      <c r="I28" s="36"/>
      <c r="J28" s="36" t="s">
        <v>23</v>
      </c>
      <c r="K28" s="36"/>
      <c r="L28" s="38">
        <f>E28/D22</f>
        <v>0</v>
      </c>
      <c r="M28" s="37"/>
    </row>
    <row r="29" spans="1:13" ht="15.75" thickBot="1" x14ac:dyDescent="0.3">
      <c r="A29" s="39"/>
      <c r="B29" s="40"/>
      <c r="C29" s="40" t="s">
        <v>24</v>
      </c>
      <c r="D29" s="40"/>
      <c r="E29" s="29">
        <f>E26-(E27+E28)</f>
        <v>0</v>
      </c>
      <c r="H29" s="39"/>
      <c r="I29" s="40"/>
      <c r="J29" s="40" t="s">
        <v>25</v>
      </c>
      <c r="K29" s="40"/>
      <c r="L29" s="41">
        <f>E29/D22</f>
        <v>0</v>
      </c>
      <c r="M29" s="29"/>
    </row>
    <row r="30" spans="1:13" x14ac:dyDescent="0.25">
      <c r="A30" s="36"/>
      <c r="B30" s="36"/>
      <c r="C30" s="36"/>
      <c r="D30" s="36"/>
      <c r="E30" s="36"/>
      <c r="G30" s="36"/>
      <c r="H30" s="36"/>
      <c r="I30" s="36"/>
      <c r="J30" s="36"/>
      <c r="K30" s="38"/>
      <c r="L30" s="36"/>
    </row>
    <row r="31" spans="1:13" ht="15.75" thickBot="1" x14ac:dyDescent="0.3">
      <c r="G31" s="36"/>
      <c r="H31" s="36"/>
      <c r="I31" s="36"/>
      <c r="J31" s="36"/>
      <c r="K31" s="36"/>
    </row>
    <row r="32" spans="1:13" x14ac:dyDescent="0.25">
      <c r="A32" s="30" t="s">
        <v>26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</row>
    <row r="33" spans="1:13" ht="15.75" thickBot="1" x14ac:dyDescent="0.3">
      <c r="A33" s="39" t="s">
        <v>27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29"/>
    </row>
  </sheetData>
  <mergeCells count="67">
    <mergeCell ref="L10:M10"/>
    <mergeCell ref="B10:C10"/>
    <mergeCell ref="D10:E10"/>
    <mergeCell ref="F10:G10"/>
    <mergeCell ref="H10:I10"/>
    <mergeCell ref="J10:K10"/>
    <mergeCell ref="D11:E11"/>
    <mergeCell ref="F11:G11"/>
    <mergeCell ref="H11:I11"/>
    <mergeCell ref="B13:C13"/>
    <mergeCell ref="D13:E13"/>
    <mergeCell ref="F13:G13"/>
    <mergeCell ref="H13:I13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B23:C23"/>
    <mergeCell ref="D23:E23"/>
    <mergeCell ref="B24:C24"/>
    <mergeCell ref="D24:E24"/>
    <mergeCell ref="B22:C22"/>
    <mergeCell ref="D22:E2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9FA57-9D4C-42B9-8CD2-CB0FEFE0B6AF}">
  <dimension ref="A2:M33"/>
  <sheetViews>
    <sheetView workbookViewId="0">
      <selection sqref="A1:M33"/>
    </sheetView>
  </sheetViews>
  <sheetFormatPr defaultRowHeight="15" x14ac:dyDescent="0.25"/>
  <cols>
    <col min="1" max="1" width="16.5703125" customWidth="1"/>
    <col min="13" max="13" width="18.85546875" customWidth="1"/>
  </cols>
  <sheetData>
    <row r="2" spans="1:13" x14ac:dyDescent="0.25">
      <c r="B2" s="1" t="s">
        <v>0</v>
      </c>
      <c r="C2" s="1"/>
      <c r="D2" s="1"/>
    </row>
    <row r="3" spans="1:13" x14ac:dyDescent="0.25">
      <c r="D3" s="2" t="s">
        <v>36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3" t="s">
        <v>2</v>
      </c>
      <c r="B10" s="111" t="s">
        <v>3</v>
      </c>
      <c r="C10" s="112"/>
      <c r="D10" s="109" t="s">
        <v>4</v>
      </c>
      <c r="E10" s="113"/>
      <c r="F10" s="109" t="s">
        <v>5</v>
      </c>
      <c r="G10" s="113"/>
      <c r="H10" s="109" t="s">
        <v>6</v>
      </c>
      <c r="I10" s="113"/>
      <c r="J10" s="109" t="s">
        <v>7</v>
      </c>
      <c r="K10" s="113"/>
      <c r="L10" s="109" t="s">
        <v>8</v>
      </c>
      <c r="M10" s="110"/>
    </row>
    <row r="11" spans="1:13" ht="15.75" thickBot="1" x14ac:dyDescent="0.3">
      <c r="A11" s="4"/>
      <c r="B11" s="5"/>
      <c r="C11" s="6"/>
      <c r="D11" s="107" t="s">
        <v>9</v>
      </c>
      <c r="E11" s="108"/>
      <c r="F11" s="107" t="s">
        <v>10</v>
      </c>
      <c r="G11" s="108"/>
      <c r="H11" s="107" t="s">
        <v>11</v>
      </c>
      <c r="I11" s="108"/>
      <c r="J11" s="70"/>
      <c r="K11" s="71"/>
      <c r="L11" s="70"/>
      <c r="M11" s="9"/>
    </row>
    <row r="12" spans="1:13" x14ac:dyDescent="0.25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 x14ac:dyDescent="0.25">
      <c r="A13" s="15" t="s">
        <v>12</v>
      </c>
      <c r="B13" s="89">
        <v>3</v>
      </c>
      <c r="C13" s="90"/>
      <c r="D13" s="89">
        <f>B13*26</f>
        <v>78</v>
      </c>
      <c r="E13" s="90"/>
      <c r="F13" s="103">
        <f t="shared" ref="F13:F19" si="0">D13-H13</f>
        <v>49</v>
      </c>
      <c r="G13" s="103"/>
      <c r="H13" s="104">
        <v>29</v>
      </c>
      <c r="I13" s="105"/>
      <c r="J13" s="106">
        <f t="shared" ref="J13:J19" si="1">F13/D13</f>
        <v>0.62820512820512819</v>
      </c>
      <c r="K13" s="106"/>
      <c r="L13" s="91">
        <f t="shared" ref="L13:L19" si="2">H13/D13</f>
        <v>0.37179487179487181</v>
      </c>
      <c r="M13" s="93"/>
    </row>
    <row r="14" spans="1:13" x14ac:dyDescent="0.25">
      <c r="A14" s="15" t="s">
        <v>13</v>
      </c>
      <c r="B14" s="89">
        <v>2</v>
      </c>
      <c r="C14" s="90"/>
      <c r="D14" s="89">
        <f>B14*26</f>
        <v>52</v>
      </c>
      <c r="E14" s="90"/>
      <c r="F14" s="103">
        <f t="shared" si="0"/>
        <v>26</v>
      </c>
      <c r="G14" s="103"/>
      <c r="H14" s="104">
        <v>26</v>
      </c>
      <c r="I14" s="105"/>
      <c r="J14" s="106">
        <f t="shared" si="1"/>
        <v>0.5</v>
      </c>
      <c r="K14" s="106"/>
      <c r="L14" s="91">
        <f t="shared" si="2"/>
        <v>0.5</v>
      </c>
      <c r="M14" s="93"/>
    </row>
    <row r="15" spans="1:13" x14ac:dyDescent="0.25">
      <c r="A15" s="15" t="s">
        <v>14</v>
      </c>
      <c r="B15" s="89">
        <v>1</v>
      </c>
      <c r="C15" s="90"/>
      <c r="D15" s="89">
        <f>B15*26</f>
        <v>26</v>
      </c>
      <c r="E15" s="90"/>
      <c r="F15" s="103">
        <f t="shared" si="0"/>
        <v>19</v>
      </c>
      <c r="G15" s="103"/>
      <c r="H15" s="104">
        <v>7</v>
      </c>
      <c r="I15" s="105"/>
      <c r="J15" s="106">
        <f t="shared" si="1"/>
        <v>0.73076923076923073</v>
      </c>
      <c r="K15" s="106"/>
      <c r="L15" s="91">
        <f t="shared" si="2"/>
        <v>0.26923076923076922</v>
      </c>
      <c r="M15" s="93"/>
    </row>
    <row r="16" spans="1:13" x14ac:dyDescent="0.25">
      <c r="A16" s="15" t="s">
        <v>15</v>
      </c>
      <c r="B16" s="89">
        <v>5</v>
      </c>
      <c r="C16" s="90"/>
      <c r="D16" s="89">
        <f>B16*26</f>
        <v>130</v>
      </c>
      <c r="E16" s="90"/>
      <c r="F16" s="103">
        <f t="shared" si="0"/>
        <v>125</v>
      </c>
      <c r="G16" s="103"/>
      <c r="H16" s="104">
        <v>5</v>
      </c>
      <c r="I16" s="105"/>
      <c r="J16" s="106">
        <f t="shared" si="1"/>
        <v>0.96153846153846156</v>
      </c>
      <c r="K16" s="106"/>
      <c r="L16" s="91">
        <f t="shared" si="2"/>
        <v>3.8461538461538464E-2</v>
      </c>
      <c r="M16" s="93"/>
    </row>
    <row r="17" spans="1:13" x14ac:dyDescent="0.25">
      <c r="A17" s="15" t="s">
        <v>16</v>
      </c>
      <c r="B17" s="89">
        <v>1</v>
      </c>
      <c r="C17" s="90"/>
      <c r="D17" s="89">
        <f>B17*26</f>
        <v>26</v>
      </c>
      <c r="E17" s="90"/>
      <c r="F17" s="103">
        <f>D17-H17</f>
        <v>25</v>
      </c>
      <c r="G17" s="103"/>
      <c r="H17" s="104">
        <v>1</v>
      </c>
      <c r="I17" s="105"/>
      <c r="J17" s="106">
        <f t="shared" si="1"/>
        <v>0.96153846153846156</v>
      </c>
      <c r="K17" s="106"/>
      <c r="L17" s="91">
        <f t="shared" si="2"/>
        <v>3.8461538461538464E-2</v>
      </c>
      <c r="M17" s="93"/>
    </row>
    <row r="18" spans="1:13" x14ac:dyDescent="0.25">
      <c r="A18" s="15" t="s">
        <v>17</v>
      </c>
      <c r="B18" s="89">
        <v>1</v>
      </c>
      <c r="C18" s="90"/>
      <c r="D18" s="101">
        <f>B18*26+3</f>
        <v>29</v>
      </c>
      <c r="E18" s="102"/>
      <c r="F18" s="103">
        <f t="shared" si="0"/>
        <v>27</v>
      </c>
      <c r="G18" s="103"/>
      <c r="H18" s="104">
        <v>2</v>
      </c>
      <c r="I18" s="105"/>
      <c r="J18" s="106">
        <f t="shared" si="1"/>
        <v>0.93103448275862066</v>
      </c>
      <c r="K18" s="106"/>
      <c r="L18" s="91">
        <f t="shared" si="2"/>
        <v>6.8965517241379309E-2</v>
      </c>
      <c r="M18" s="93"/>
    </row>
    <row r="19" spans="1:13" x14ac:dyDescent="0.25">
      <c r="A19" s="16" t="s">
        <v>18</v>
      </c>
      <c r="B19" s="89">
        <v>1</v>
      </c>
      <c r="C19" s="90"/>
      <c r="D19" s="89">
        <f>B19*26</f>
        <v>26</v>
      </c>
      <c r="E19" s="90"/>
      <c r="F19" s="103">
        <f t="shared" si="0"/>
        <v>21</v>
      </c>
      <c r="G19" s="103"/>
      <c r="H19" s="104">
        <v>5</v>
      </c>
      <c r="I19" s="105"/>
      <c r="J19" s="106">
        <f t="shared" si="1"/>
        <v>0.80769230769230771</v>
      </c>
      <c r="K19" s="106"/>
      <c r="L19" s="91">
        <f t="shared" si="2"/>
        <v>0.19230769230769232</v>
      </c>
      <c r="M19" s="93"/>
    </row>
    <row r="20" spans="1:13" ht="15.75" thickBot="1" x14ac:dyDescent="0.3">
      <c r="A20" s="17"/>
      <c r="B20" s="18"/>
      <c r="C20" s="18"/>
      <c r="D20" s="72"/>
      <c r="E20" s="73"/>
      <c r="F20" s="18"/>
      <c r="G20" s="18"/>
      <c r="H20" s="21"/>
      <c r="I20" s="22"/>
      <c r="J20" s="23"/>
      <c r="K20" s="23"/>
      <c r="L20" s="24"/>
      <c r="M20" s="25"/>
    </row>
    <row r="21" spans="1:13" x14ac:dyDescent="0.25">
      <c r="A21" s="10"/>
      <c r="B21" s="94"/>
      <c r="C21" s="95"/>
      <c r="D21" s="94"/>
      <c r="E21" s="95"/>
      <c r="F21" s="94"/>
      <c r="G21" s="95"/>
      <c r="H21" s="96"/>
      <c r="I21" s="97"/>
      <c r="J21" s="98"/>
      <c r="K21" s="99"/>
      <c r="L21" s="98"/>
      <c r="M21" s="100"/>
    </row>
    <row r="22" spans="1:13" x14ac:dyDescent="0.25">
      <c r="A22" s="15" t="s">
        <v>10</v>
      </c>
      <c r="B22" s="89">
        <f>SUM(B13:C21)</f>
        <v>14</v>
      </c>
      <c r="C22" s="90"/>
      <c r="D22" s="89">
        <f>SUM(D13:E21)</f>
        <v>367</v>
      </c>
      <c r="E22" s="90"/>
      <c r="F22" s="89">
        <f>SUM(F13:G21)</f>
        <v>292</v>
      </c>
      <c r="G22" s="90"/>
      <c r="H22" s="89">
        <f>SUM(H13:I21)</f>
        <v>75</v>
      </c>
      <c r="I22" s="90"/>
      <c r="J22" s="91">
        <f>F22/D22</f>
        <v>0.79564032697547682</v>
      </c>
      <c r="K22" s="92"/>
      <c r="L22" s="91">
        <f>H22/D22</f>
        <v>0.20435967302452315</v>
      </c>
      <c r="M22" s="93"/>
    </row>
    <row r="23" spans="1:13" ht="15.75" thickBot="1" x14ac:dyDescent="0.3">
      <c r="A23" s="26"/>
      <c r="B23" s="86"/>
      <c r="C23" s="87"/>
      <c r="D23" s="86"/>
      <c r="E23" s="87"/>
      <c r="F23" s="27"/>
      <c r="G23" s="28"/>
      <c r="H23" s="27"/>
      <c r="I23" s="28"/>
      <c r="J23" s="27"/>
      <c r="K23" s="28"/>
      <c r="L23" s="27"/>
      <c r="M23" s="29"/>
    </row>
    <row r="24" spans="1:13" x14ac:dyDescent="0.25">
      <c r="B24" s="114"/>
      <c r="C24" s="114"/>
      <c r="D24" s="88"/>
      <c r="E24" s="88"/>
    </row>
    <row r="25" spans="1:13" ht="15.75" thickBot="1" x14ac:dyDescent="0.3"/>
    <row r="26" spans="1:13" x14ac:dyDescent="0.25">
      <c r="A26" s="30" t="s">
        <v>19</v>
      </c>
      <c r="B26" s="11"/>
      <c r="C26" s="11"/>
      <c r="D26" s="11"/>
      <c r="E26" s="31">
        <f>H22</f>
        <v>75</v>
      </c>
      <c r="F26" s="32"/>
      <c r="H26" s="30" t="s">
        <v>20</v>
      </c>
      <c r="I26" s="11"/>
      <c r="J26" s="11"/>
      <c r="K26" s="11"/>
      <c r="L26" s="33">
        <f>L22</f>
        <v>0.20435967302452315</v>
      </c>
      <c r="M26" s="34" t="s">
        <v>21</v>
      </c>
    </row>
    <row r="27" spans="1:13" x14ac:dyDescent="0.25">
      <c r="A27" s="35"/>
      <c r="B27" s="36"/>
      <c r="C27" s="36" t="s">
        <v>22</v>
      </c>
      <c r="D27" s="36"/>
      <c r="E27" s="37">
        <v>55</v>
      </c>
      <c r="H27" s="35"/>
      <c r="I27" s="36"/>
      <c r="J27" s="36" t="s">
        <v>22</v>
      </c>
      <c r="K27" s="36"/>
      <c r="L27" s="38">
        <f>E27/D22</f>
        <v>0.14986376021798364</v>
      </c>
      <c r="M27" s="37"/>
    </row>
    <row r="28" spans="1:13" x14ac:dyDescent="0.25">
      <c r="A28" s="35"/>
      <c r="B28" s="36"/>
      <c r="C28" s="36" t="s">
        <v>23</v>
      </c>
      <c r="D28" s="36"/>
      <c r="E28" s="37">
        <v>4</v>
      </c>
      <c r="H28" s="35"/>
      <c r="I28" s="36"/>
      <c r="J28" s="36" t="s">
        <v>23</v>
      </c>
      <c r="K28" s="36"/>
      <c r="L28" s="38">
        <f>E28/D22</f>
        <v>1.0899182561307902E-2</v>
      </c>
      <c r="M28" s="37"/>
    </row>
    <row r="29" spans="1:13" ht="15.75" thickBot="1" x14ac:dyDescent="0.3">
      <c r="A29" s="39"/>
      <c r="B29" s="40"/>
      <c r="C29" s="40" t="s">
        <v>24</v>
      </c>
      <c r="D29" s="40"/>
      <c r="E29" s="29">
        <f>E26-(E27+E28)</f>
        <v>16</v>
      </c>
      <c r="H29" s="39"/>
      <c r="I29" s="40"/>
      <c r="J29" s="40" t="s">
        <v>25</v>
      </c>
      <c r="K29" s="40"/>
      <c r="L29" s="41">
        <f>E29/D22</f>
        <v>4.3596730245231606E-2</v>
      </c>
      <c r="M29" s="29"/>
    </row>
    <row r="30" spans="1:13" x14ac:dyDescent="0.25">
      <c r="A30" s="36"/>
      <c r="B30" s="36"/>
      <c r="C30" s="36"/>
      <c r="D30" s="36"/>
      <c r="E30" s="36"/>
      <c r="G30" s="36"/>
      <c r="H30" s="36"/>
      <c r="I30" s="36"/>
      <c r="J30" s="36"/>
      <c r="K30" s="38"/>
      <c r="L30" s="36"/>
    </row>
    <row r="31" spans="1:13" ht="15.75" thickBot="1" x14ac:dyDescent="0.3">
      <c r="G31" s="36"/>
      <c r="H31" s="36"/>
      <c r="I31" s="36"/>
      <c r="J31" s="36"/>
      <c r="K31" s="36"/>
    </row>
    <row r="32" spans="1:13" x14ac:dyDescent="0.25">
      <c r="A32" s="30" t="s">
        <v>26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</row>
    <row r="33" spans="1:13" ht="15.75" thickBot="1" x14ac:dyDescent="0.3">
      <c r="A33" s="39" t="s">
        <v>27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29"/>
    </row>
  </sheetData>
  <mergeCells count="67">
    <mergeCell ref="B23:C23"/>
    <mergeCell ref="D23:E23"/>
    <mergeCell ref="B24:C24"/>
    <mergeCell ref="D24:E24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D11:E11"/>
    <mergeCell ref="F11:G11"/>
    <mergeCell ref="H11:I11"/>
    <mergeCell ref="B13:C13"/>
    <mergeCell ref="D13:E13"/>
    <mergeCell ref="F13:G13"/>
    <mergeCell ref="H13:I13"/>
    <mergeCell ref="L10:M10"/>
    <mergeCell ref="B10:C10"/>
    <mergeCell ref="D10:E10"/>
    <mergeCell ref="F10:G10"/>
    <mergeCell ref="H10:I10"/>
    <mergeCell ref="J10:K1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474A6-6870-4444-B2AA-4637557AB61F}">
  <dimension ref="A2:M33"/>
  <sheetViews>
    <sheetView workbookViewId="0">
      <selection sqref="A1:M33"/>
    </sheetView>
  </sheetViews>
  <sheetFormatPr defaultRowHeight="15" x14ac:dyDescent="0.25"/>
  <cols>
    <col min="1" max="1" width="19.5703125" customWidth="1"/>
  </cols>
  <sheetData>
    <row r="2" spans="1:13" x14ac:dyDescent="0.25">
      <c r="B2" s="1" t="s">
        <v>0</v>
      </c>
      <c r="C2" s="1"/>
      <c r="D2" s="1"/>
    </row>
    <row r="3" spans="1:13" x14ac:dyDescent="0.25">
      <c r="D3" s="2" t="s">
        <v>37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3" t="s">
        <v>2</v>
      </c>
      <c r="B10" s="111" t="s">
        <v>3</v>
      </c>
      <c r="C10" s="112"/>
      <c r="D10" s="109" t="s">
        <v>4</v>
      </c>
      <c r="E10" s="113"/>
      <c r="F10" s="109" t="s">
        <v>5</v>
      </c>
      <c r="G10" s="113"/>
      <c r="H10" s="109" t="s">
        <v>6</v>
      </c>
      <c r="I10" s="113"/>
      <c r="J10" s="109" t="s">
        <v>7</v>
      </c>
      <c r="K10" s="113"/>
      <c r="L10" s="109" t="s">
        <v>8</v>
      </c>
      <c r="M10" s="110"/>
    </row>
    <row r="11" spans="1:13" ht="15.75" thickBot="1" x14ac:dyDescent="0.3">
      <c r="A11" s="4"/>
      <c r="B11" s="5"/>
      <c r="C11" s="6"/>
      <c r="D11" s="107" t="s">
        <v>9</v>
      </c>
      <c r="E11" s="108"/>
      <c r="F11" s="107" t="s">
        <v>10</v>
      </c>
      <c r="G11" s="108"/>
      <c r="H11" s="107" t="s">
        <v>11</v>
      </c>
      <c r="I11" s="108"/>
      <c r="J11" s="76"/>
      <c r="K11" s="77"/>
      <c r="L11" s="76"/>
      <c r="M11" s="9"/>
    </row>
    <row r="12" spans="1:13" x14ac:dyDescent="0.25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 x14ac:dyDescent="0.25">
      <c r="A13" s="15" t="s">
        <v>12</v>
      </c>
      <c r="B13" s="89">
        <v>3</v>
      </c>
      <c r="C13" s="90"/>
      <c r="D13" s="89">
        <f>B13*27</f>
        <v>81</v>
      </c>
      <c r="E13" s="90"/>
      <c r="F13" s="103">
        <f t="shared" ref="F13:F19" si="0">D13-H13</f>
        <v>76</v>
      </c>
      <c r="G13" s="103"/>
      <c r="H13" s="104">
        <v>5</v>
      </c>
      <c r="I13" s="105"/>
      <c r="J13" s="106">
        <f t="shared" ref="J13:J19" si="1">F13/D13</f>
        <v>0.93827160493827155</v>
      </c>
      <c r="K13" s="106"/>
      <c r="L13" s="91">
        <f t="shared" ref="L13:L19" si="2">H13/D13</f>
        <v>6.1728395061728392E-2</v>
      </c>
      <c r="M13" s="93"/>
    </row>
    <row r="14" spans="1:13" x14ac:dyDescent="0.25">
      <c r="A14" s="15" t="s">
        <v>13</v>
      </c>
      <c r="B14" s="89">
        <v>2</v>
      </c>
      <c r="C14" s="90"/>
      <c r="D14" s="89">
        <f>B14*27</f>
        <v>54</v>
      </c>
      <c r="E14" s="90"/>
      <c r="F14" s="103">
        <f t="shared" si="0"/>
        <v>53</v>
      </c>
      <c r="G14" s="103"/>
      <c r="H14" s="104">
        <v>1</v>
      </c>
      <c r="I14" s="105"/>
      <c r="J14" s="106">
        <f t="shared" si="1"/>
        <v>0.98148148148148151</v>
      </c>
      <c r="K14" s="106"/>
      <c r="L14" s="91">
        <f t="shared" si="2"/>
        <v>1.8518518518518517E-2</v>
      </c>
      <c r="M14" s="93"/>
    </row>
    <row r="15" spans="1:13" x14ac:dyDescent="0.25">
      <c r="A15" s="15" t="s">
        <v>14</v>
      </c>
      <c r="B15" s="89">
        <v>1</v>
      </c>
      <c r="C15" s="90"/>
      <c r="D15" s="89">
        <f>B15*27</f>
        <v>27</v>
      </c>
      <c r="E15" s="90"/>
      <c r="F15" s="103">
        <f t="shared" si="0"/>
        <v>26</v>
      </c>
      <c r="G15" s="103"/>
      <c r="H15" s="104">
        <v>1</v>
      </c>
      <c r="I15" s="105"/>
      <c r="J15" s="106">
        <f t="shared" si="1"/>
        <v>0.96296296296296291</v>
      </c>
      <c r="K15" s="106"/>
      <c r="L15" s="91">
        <f t="shared" si="2"/>
        <v>3.7037037037037035E-2</v>
      </c>
      <c r="M15" s="93"/>
    </row>
    <row r="16" spans="1:13" x14ac:dyDescent="0.25">
      <c r="A16" s="15" t="s">
        <v>15</v>
      </c>
      <c r="B16" s="89">
        <v>5</v>
      </c>
      <c r="C16" s="90"/>
      <c r="D16" s="89">
        <f>B16*27</f>
        <v>135</v>
      </c>
      <c r="E16" s="90"/>
      <c r="F16" s="103">
        <f t="shared" si="0"/>
        <v>127</v>
      </c>
      <c r="G16" s="103"/>
      <c r="H16" s="104">
        <v>8</v>
      </c>
      <c r="I16" s="105"/>
      <c r="J16" s="106">
        <f t="shared" si="1"/>
        <v>0.94074074074074077</v>
      </c>
      <c r="K16" s="106"/>
      <c r="L16" s="91">
        <f t="shared" si="2"/>
        <v>5.9259259259259262E-2</v>
      </c>
      <c r="M16" s="93"/>
    </row>
    <row r="17" spans="1:13" x14ac:dyDescent="0.25">
      <c r="A17" s="15" t="s">
        <v>16</v>
      </c>
      <c r="B17" s="89">
        <v>1</v>
      </c>
      <c r="C17" s="90"/>
      <c r="D17" s="89">
        <f>B17*27</f>
        <v>27</v>
      </c>
      <c r="E17" s="90"/>
      <c r="F17" s="103">
        <f>D17-H17</f>
        <v>22</v>
      </c>
      <c r="G17" s="103"/>
      <c r="H17" s="104">
        <v>5</v>
      </c>
      <c r="I17" s="105"/>
      <c r="J17" s="106">
        <f t="shared" si="1"/>
        <v>0.81481481481481477</v>
      </c>
      <c r="K17" s="106"/>
      <c r="L17" s="91">
        <f t="shared" si="2"/>
        <v>0.18518518518518517</v>
      </c>
      <c r="M17" s="93"/>
    </row>
    <row r="18" spans="1:13" x14ac:dyDescent="0.25">
      <c r="A18" s="15" t="s">
        <v>17</v>
      </c>
      <c r="B18" s="89">
        <v>1</v>
      </c>
      <c r="C18" s="90"/>
      <c r="D18" s="101">
        <f>B18*27+3</f>
        <v>30</v>
      </c>
      <c r="E18" s="102"/>
      <c r="F18" s="103">
        <f t="shared" si="0"/>
        <v>28</v>
      </c>
      <c r="G18" s="103"/>
      <c r="H18" s="104">
        <v>2</v>
      </c>
      <c r="I18" s="105"/>
      <c r="J18" s="106">
        <f t="shared" si="1"/>
        <v>0.93333333333333335</v>
      </c>
      <c r="K18" s="106"/>
      <c r="L18" s="91">
        <f t="shared" si="2"/>
        <v>6.6666666666666666E-2</v>
      </c>
      <c r="M18" s="93"/>
    </row>
    <row r="19" spans="1:13" x14ac:dyDescent="0.25">
      <c r="A19" s="16" t="s">
        <v>18</v>
      </c>
      <c r="B19" s="89">
        <v>1</v>
      </c>
      <c r="C19" s="90"/>
      <c r="D19" s="89">
        <f>B19*27</f>
        <v>27</v>
      </c>
      <c r="E19" s="90"/>
      <c r="F19" s="103">
        <f t="shared" si="0"/>
        <v>22</v>
      </c>
      <c r="G19" s="103"/>
      <c r="H19" s="104">
        <v>5</v>
      </c>
      <c r="I19" s="105"/>
      <c r="J19" s="106">
        <f t="shared" si="1"/>
        <v>0.81481481481481477</v>
      </c>
      <c r="K19" s="106"/>
      <c r="L19" s="91">
        <f t="shared" si="2"/>
        <v>0.18518518518518517</v>
      </c>
      <c r="M19" s="93"/>
    </row>
    <row r="20" spans="1:13" ht="15.75" thickBot="1" x14ac:dyDescent="0.3">
      <c r="A20" s="17"/>
      <c r="B20" s="18"/>
      <c r="C20" s="18"/>
      <c r="D20" s="74"/>
      <c r="E20" s="75"/>
      <c r="F20" s="18"/>
      <c r="G20" s="18"/>
      <c r="H20" s="21"/>
      <c r="I20" s="22"/>
      <c r="J20" s="23"/>
      <c r="K20" s="23"/>
      <c r="L20" s="24"/>
      <c r="M20" s="25"/>
    </row>
    <row r="21" spans="1:13" x14ac:dyDescent="0.25">
      <c r="A21" s="10"/>
      <c r="B21" s="94"/>
      <c r="C21" s="95"/>
      <c r="D21" s="94"/>
      <c r="E21" s="95"/>
      <c r="F21" s="94"/>
      <c r="G21" s="95"/>
      <c r="H21" s="96"/>
      <c r="I21" s="97"/>
      <c r="J21" s="98"/>
      <c r="K21" s="99"/>
      <c r="L21" s="98"/>
      <c r="M21" s="100"/>
    </row>
    <row r="22" spans="1:13" x14ac:dyDescent="0.25">
      <c r="A22" s="15" t="s">
        <v>10</v>
      </c>
      <c r="B22" s="89">
        <f>SUM(B13:C21)</f>
        <v>14</v>
      </c>
      <c r="C22" s="90"/>
      <c r="D22" s="89">
        <f>SUM(D13:E21)</f>
        <v>381</v>
      </c>
      <c r="E22" s="90"/>
      <c r="F22" s="89">
        <f>SUM(F13:G21)</f>
        <v>354</v>
      </c>
      <c r="G22" s="90"/>
      <c r="H22" s="89">
        <f>SUM(H13:I21)</f>
        <v>27</v>
      </c>
      <c r="I22" s="90"/>
      <c r="J22" s="91">
        <f>F22/D22</f>
        <v>0.92913385826771655</v>
      </c>
      <c r="K22" s="92"/>
      <c r="L22" s="91">
        <f>H22/D22</f>
        <v>7.0866141732283464E-2</v>
      </c>
      <c r="M22" s="93"/>
    </row>
    <row r="23" spans="1:13" ht="15.75" thickBot="1" x14ac:dyDescent="0.3">
      <c r="A23" s="26"/>
      <c r="B23" s="86"/>
      <c r="C23" s="87"/>
      <c r="D23" s="86"/>
      <c r="E23" s="87"/>
      <c r="F23" s="27"/>
      <c r="G23" s="28"/>
      <c r="H23" s="27"/>
      <c r="I23" s="28"/>
      <c r="J23" s="27"/>
      <c r="K23" s="28"/>
      <c r="L23" s="27"/>
      <c r="M23" s="29"/>
    </row>
    <row r="24" spans="1:13" x14ac:dyDescent="0.25">
      <c r="B24" s="114"/>
      <c r="C24" s="114"/>
      <c r="D24" s="88"/>
      <c r="E24" s="88"/>
    </row>
    <row r="25" spans="1:13" ht="15.75" thickBot="1" x14ac:dyDescent="0.3"/>
    <row r="26" spans="1:13" x14ac:dyDescent="0.25">
      <c r="A26" s="30" t="s">
        <v>19</v>
      </c>
      <c r="B26" s="11"/>
      <c r="C26" s="11"/>
      <c r="D26" s="11"/>
      <c r="E26" s="31">
        <f>H22</f>
        <v>27</v>
      </c>
      <c r="F26" s="32"/>
      <c r="H26" s="30" t="s">
        <v>20</v>
      </c>
      <c r="I26" s="11"/>
      <c r="J26" s="11"/>
      <c r="K26" s="11"/>
      <c r="L26" s="33">
        <f>L22</f>
        <v>7.0866141732283464E-2</v>
      </c>
      <c r="M26" s="34" t="s">
        <v>21</v>
      </c>
    </row>
    <row r="27" spans="1:13" x14ac:dyDescent="0.25">
      <c r="A27" s="35"/>
      <c r="B27" s="36"/>
      <c r="C27" s="36" t="s">
        <v>22</v>
      </c>
      <c r="D27" s="36"/>
      <c r="E27" s="37">
        <v>20</v>
      </c>
      <c r="H27" s="35"/>
      <c r="I27" s="36"/>
      <c r="J27" s="36" t="s">
        <v>22</v>
      </c>
      <c r="K27" s="36"/>
      <c r="L27" s="38">
        <f>E27/D22</f>
        <v>5.2493438320209973E-2</v>
      </c>
      <c r="M27" s="37"/>
    </row>
    <row r="28" spans="1:13" x14ac:dyDescent="0.25">
      <c r="A28" s="35"/>
      <c r="B28" s="36"/>
      <c r="C28" s="36" t="s">
        <v>23</v>
      </c>
      <c r="D28" s="36"/>
      <c r="E28" s="37">
        <v>3</v>
      </c>
      <c r="H28" s="35"/>
      <c r="I28" s="36"/>
      <c r="J28" s="36" t="s">
        <v>23</v>
      </c>
      <c r="K28" s="36"/>
      <c r="L28" s="38">
        <f>E28/D22</f>
        <v>7.874015748031496E-3</v>
      </c>
      <c r="M28" s="37"/>
    </row>
    <row r="29" spans="1:13" ht="15.75" thickBot="1" x14ac:dyDescent="0.3">
      <c r="A29" s="39"/>
      <c r="B29" s="40"/>
      <c r="C29" s="40" t="s">
        <v>24</v>
      </c>
      <c r="D29" s="40"/>
      <c r="E29" s="29">
        <f>E26-(E27+E28)</f>
        <v>4</v>
      </c>
      <c r="H29" s="39"/>
      <c r="I29" s="40"/>
      <c r="J29" s="40" t="s">
        <v>25</v>
      </c>
      <c r="K29" s="40"/>
      <c r="L29" s="41">
        <f>E29/D22</f>
        <v>1.0498687664041995E-2</v>
      </c>
      <c r="M29" s="29"/>
    </row>
    <row r="30" spans="1:13" x14ac:dyDescent="0.25">
      <c r="A30" s="36"/>
      <c r="B30" s="36"/>
      <c r="C30" s="36"/>
      <c r="D30" s="36"/>
      <c r="E30" s="36"/>
      <c r="G30" s="36"/>
      <c r="H30" s="36"/>
      <c r="I30" s="36"/>
      <c r="J30" s="36"/>
      <c r="K30" s="38"/>
      <c r="L30" s="36"/>
    </row>
    <row r="31" spans="1:13" ht="15.75" thickBot="1" x14ac:dyDescent="0.3">
      <c r="G31" s="36"/>
      <c r="H31" s="36"/>
      <c r="I31" s="36"/>
      <c r="J31" s="36"/>
      <c r="K31" s="36"/>
    </row>
    <row r="32" spans="1:13" x14ac:dyDescent="0.25">
      <c r="A32" s="30" t="s">
        <v>26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</row>
    <row r="33" spans="1:13" ht="15.75" thickBot="1" x14ac:dyDescent="0.3">
      <c r="A33" s="39" t="s">
        <v>27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29"/>
    </row>
  </sheetData>
  <mergeCells count="67">
    <mergeCell ref="L10:M10"/>
    <mergeCell ref="B10:C10"/>
    <mergeCell ref="D10:E10"/>
    <mergeCell ref="F10:G10"/>
    <mergeCell ref="H10:I10"/>
    <mergeCell ref="J10:K10"/>
    <mergeCell ref="D11:E11"/>
    <mergeCell ref="F11:G11"/>
    <mergeCell ref="H11:I11"/>
    <mergeCell ref="B13:C13"/>
    <mergeCell ref="D13:E13"/>
    <mergeCell ref="F13:G13"/>
    <mergeCell ref="H13:I13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B23:C23"/>
    <mergeCell ref="D23:E23"/>
    <mergeCell ref="B24:C24"/>
    <mergeCell ref="D24:E24"/>
    <mergeCell ref="B22:C22"/>
    <mergeCell ref="D22:E2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27662-D5DD-4238-9AE3-DAD3B2F3A541}">
  <dimension ref="A2:M33"/>
  <sheetViews>
    <sheetView workbookViewId="0">
      <selection sqref="A1:N33"/>
    </sheetView>
  </sheetViews>
  <sheetFormatPr defaultRowHeight="15" x14ac:dyDescent="0.25"/>
  <cols>
    <col min="1" max="1" width="16.140625" customWidth="1"/>
  </cols>
  <sheetData>
    <row r="2" spans="1:13" x14ac:dyDescent="0.25">
      <c r="B2" s="1" t="s">
        <v>0</v>
      </c>
      <c r="C2" s="1"/>
      <c r="D2" s="1"/>
    </row>
    <row r="3" spans="1:13" x14ac:dyDescent="0.25">
      <c r="D3" s="2" t="s">
        <v>38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3" t="s">
        <v>2</v>
      </c>
      <c r="B10" s="111" t="s">
        <v>3</v>
      </c>
      <c r="C10" s="112"/>
      <c r="D10" s="109" t="s">
        <v>4</v>
      </c>
      <c r="E10" s="113"/>
      <c r="F10" s="109" t="s">
        <v>5</v>
      </c>
      <c r="G10" s="113"/>
      <c r="H10" s="109" t="s">
        <v>6</v>
      </c>
      <c r="I10" s="113"/>
      <c r="J10" s="109" t="s">
        <v>7</v>
      </c>
      <c r="K10" s="113"/>
      <c r="L10" s="109" t="s">
        <v>8</v>
      </c>
      <c r="M10" s="110"/>
    </row>
    <row r="11" spans="1:13" ht="15.75" thickBot="1" x14ac:dyDescent="0.3">
      <c r="A11" s="4"/>
      <c r="B11" s="5"/>
      <c r="C11" s="6"/>
      <c r="D11" s="107" t="s">
        <v>9</v>
      </c>
      <c r="E11" s="108"/>
      <c r="F11" s="107" t="s">
        <v>10</v>
      </c>
      <c r="G11" s="108"/>
      <c r="H11" s="107" t="s">
        <v>11</v>
      </c>
      <c r="I11" s="108"/>
      <c r="J11" s="78"/>
      <c r="K11" s="79"/>
      <c r="L11" s="78"/>
      <c r="M11" s="9"/>
    </row>
    <row r="12" spans="1:13" x14ac:dyDescent="0.25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 x14ac:dyDescent="0.25">
      <c r="A13" s="15" t="s">
        <v>12</v>
      </c>
      <c r="B13" s="89">
        <v>3</v>
      </c>
      <c r="C13" s="90"/>
      <c r="D13" s="89">
        <f>B13*25</f>
        <v>75</v>
      </c>
      <c r="E13" s="90"/>
      <c r="F13" s="103">
        <f t="shared" ref="F13:F19" si="0">D13-H13</f>
        <v>75</v>
      </c>
      <c r="G13" s="103"/>
      <c r="H13" s="104">
        <v>0</v>
      </c>
      <c r="I13" s="105"/>
      <c r="J13" s="106">
        <f t="shared" ref="J13:J19" si="1">F13/D13</f>
        <v>1</v>
      </c>
      <c r="K13" s="106"/>
      <c r="L13" s="91">
        <f t="shared" ref="L13:L19" si="2">H13/D13</f>
        <v>0</v>
      </c>
      <c r="M13" s="93"/>
    </row>
    <row r="14" spans="1:13" x14ac:dyDescent="0.25">
      <c r="A14" s="15" t="s">
        <v>13</v>
      </c>
      <c r="B14" s="89">
        <v>2</v>
      </c>
      <c r="C14" s="90"/>
      <c r="D14" s="89">
        <f>B14*25</f>
        <v>50</v>
      </c>
      <c r="E14" s="90"/>
      <c r="F14" s="103">
        <f t="shared" si="0"/>
        <v>50</v>
      </c>
      <c r="G14" s="103"/>
      <c r="H14" s="104">
        <v>0</v>
      </c>
      <c r="I14" s="105"/>
      <c r="J14" s="106">
        <f t="shared" si="1"/>
        <v>1</v>
      </c>
      <c r="K14" s="106"/>
      <c r="L14" s="91">
        <f t="shared" si="2"/>
        <v>0</v>
      </c>
      <c r="M14" s="93"/>
    </row>
    <row r="15" spans="1:13" x14ac:dyDescent="0.25">
      <c r="A15" s="15" t="s">
        <v>14</v>
      </c>
      <c r="B15" s="89">
        <v>1</v>
      </c>
      <c r="C15" s="90"/>
      <c r="D15" s="89">
        <f>B15*25</f>
        <v>25</v>
      </c>
      <c r="E15" s="90"/>
      <c r="F15" s="103">
        <f t="shared" si="0"/>
        <v>25</v>
      </c>
      <c r="G15" s="103"/>
      <c r="H15" s="104">
        <v>0</v>
      </c>
      <c r="I15" s="105"/>
      <c r="J15" s="106">
        <f t="shared" si="1"/>
        <v>1</v>
      </c>
      <c r="K15" s="106"/>
      <c r="L15" s="91">
        <f t="shared" si="2"/>
        <v>0</v>
      </c>
      <c r="M15" s="93"/>
    </row>
    <row r="16" spans="1:13" x14ac:dyDescent="0.25">
      <c r="A16" s="15" t="s">
        <v>15</v>
      </c>
      <c r="B16" s="89">
        <v>5</v>
      </c>
      <c r="C16" s="90"/>
      <c r="D16" s="89">
        <f>B16*25</f>
        <v>125</v>
      </c>
      <c r="E16" s="90"/>
      <c r="F16" s="103">
        <f t="shared" si="0"/>
        <v>112</v>
      </c>
      <c r="G16" s="103"/>
      <c r="H16" s="104">
        <v>13</v>
      </c>
      <c r="I16" s="105"/>
      <c r="J16" s="106">
        <f t="shared" si="1"/>
        <v>0.89600000000000002</v>
      </c>
      <c r="K16" s="106"/>
      <c r="L16" s="91">
        <f t="shared" si="2"/>
        <v>0.104</v>
      </c>
      <c r="M16" s="93"/>
    </row>
    <row r="17" spans="1:13" x14ac:dyDescent="0.25">
      <c r="A17" s="15" t="s">
        <v>16</v>
      </c>
      <c r="B17" s="89">
        <v>1</v>
      </c>
      <c r="C17" s="90"/>
      <c r="D17" s="89">
        <f>B17*25</f>
        <v>25</v>
      </c>
      <c r="E17" s="90"/>
      <c r="F17" s="103">
        <f>D17-H17</f>
        <v>25</v>
      </c>
      <c r="G17" s="103"/>
      <c r="H17" s="104">
        <v>0</v>
      </c>
      <c r="I17" s="105"/>
      <c r="J17" s="106">
        <f t="shared" si="1"/>
        <v>1</v>
      </c>
      <c r="K17" s="106"/>
      <c r="L17" s="91">
        <f t="shared" si="2"/>
        <v>0</v>
      </c>
      <c r="M17" s="93"/>
    </row>
    <row r="18" spans="1:13" x14ac:dyDescent="0.25">
      <c r="A18" s="15" t="s">
        <v>17</v>
      </c>
      <c r="B18" s="89">
        <v>1</v>
      </c>
      <c r="C18" s="90"/>
      <c r="D18" s="101">
        <f>B18*25+3</f>
        <v>28</v>
      </c>
      <c r="E18" s="102"/>
      <c r="F18" s="103">
        <f t="shared" si="0"/>
        <v>27</v>
      </c>
      <c r="G18" s="103"/>
      <c r="H18" s="104">
        <v>1</v>
      </c>
      <c r="I18" s="105"/>
      <c r="J18" s="106">
        <f t="shared" si="1"/>
        <v>0.9642857142857143</v>
      </c>
      <c r="K18" s="106"/>
      <c r="L18" s="91">
        <f t="shared" si="2"/>
        <v>3.5714285714285712E-2</v>
      </c>
      <c r="M18" s="93"/>
    </row>
    <row r="19" spans="1:13" x14ac:dyDescent="0.25">
      <c r="A19" s="16" t="s">
        <v>18</v>
      </c>
      <c r="B19" s="89">
        <v>1</v>
      </c>
      <c r="C19" s="90"/>
      <c r="D19" s="89">
        <f>B19*25</f>
        <v>25</v>
      </c>
      <c r="E19" s="90"/>
      <c r="F19" s="103">
        <f t="shared" si="0"/>
        <v>25</v>
      </c>
      <c r="G19" s="103"/>
      <c r="H19" s="104">
        <v>0</v>
      </c>
      <c r="I19" s="105"/>
      <c r="J19" s="106">
        <f t="shared" si="1"/>
        <v>1</v>
      </c>
      <c r="K19" s="106"/>
      <c r="L19" s="91">
        <f t="shared" si="2"/>
        <v>0</v>
      </c>
      <c r="M19" s="93"/>
    </row>
    <row r="20" spans="1:13" ht="15.75" thickBot="1" x14ac:dyDescent="0.3">
      <c r="A20" s="17"/>
      <c r="B20" s="18"/>
      <c r="C20" s="18"/>
      <c r="D20" s="80"/>
      <c r="E20" s="81"/>
      <c r="F20" s="18"/>
      <c r="G20" s="18"/>
      <c r="H20" s="21"/>
      <c r="I20" s="22"/>
      <c r="J20" s="23"/>
      <c r="K20" s="23"/>
      <c r="L20" s="24"/>
      <c r="M20" s="25"/>
    </row>
    <row r="21" spans="1:13" x14ac:dyDescent="0.25">
      <c r="A21" s="10"/>
      <c r="B21" s="94"/>
      <c r="C21" s="95"/>
      <c r="D21" s="94"/>
      <c r="E21" s="95"/>
      <c r="F21" s="94"/>
      <c r="G21" s="95"/>
      <c r="H21" s="96"/>
      <c r="I21" s="97"/>
      <c r="J21" s="98"/>
      <c r="K21" s="99"/>
      <c r="L21" s="98"/>
      <c r="M21" s="100"/>
    </row>
    <row r="22" spans="1:13" x14ac:dyDescent="0.25">
      <c r="A22" s="15" t="s">
        <v>10</v>
      </c>
      <c r="B22" s="89">
        <f>SUM(B13:C21)</f>
        <v>14</v>
      </c>
      <c r="C22" s="90"/>
      <c r="D22" s="89">
        <f>SUM(D13:E21)</f>
        <v>353</v>
      </c>
      <c r="E22" s="90"/>
      <c r="F22" s="89">
        <f>SUM(F13:G21)</f>
        <v>339</v>
      </c>
      <c r="G22" s="90"/>
      <c r="H22" s="89">
        <f>SUM(H13:I21)</f>
        <v>14</v>
      </c>
      <c r="I22" s="90"/>
      <c r="J22" s="91">
        <f>F22/D22</f>
        <v>0.96033994334277617</v>
      </c>
      <c r="K22" s="92"/>
      <c r="L22" s="91">
        <f>H22/D22</f>
        <v>3.9660056657223795E-2</v>
      </c>
      <c r="M22" s="93"/>
    </row>
    <row r="23" spans="1:13" ht="15.75" thickBot="1" x14ac:dyDescent="0.3">
      <c r="A23" s="26"/>
      <c r="B23" s="86"/>
      <c r="C23" s="87"/>
      <c r="D23" s="86"/>
      <c r="E23" s="87"/>
      <c r="F23" s="27"/>
      <c r="G23" s="28"/>
      <c r="H23" s="27"/>
      <c r="I23" s="28"/>
      <c r="J23" s="27"/>
      <c r="K23" s="28"/>
      <c r="L23" s="27"/>
      <c r="M23" s="29"/>
    </row>
    <row r="24" spans="1:13" x14ac:dyDescent="0.25">
      <c r="B24" s="114"/>
      <c r="C24" s="114"/>
      <c r="D24" s="88"/>
      <c r="E24" s="88"/>
    </row>
    <row r="25" spans="1:13" ht="15.75" thickBot="1" x14ac:dyDescent="0.3"/>
    <row r="26" spans="1:13" x14ac:dyDescent="0.25">
      <c r="A26" s="30" t="s">
        <v>19</v>
      </c>
      <c r="B26" s="11"/>
      <c r="C26" s="11"/>
      <c r="D26" s="11"/>
      <c r="E26" s="31">
        <f>H22</f>
        <v>14</v>
      </c>
      <c r="F26" s="32"/>
      <c r="H26" s="30" t="s">
        <v>20</v>
      </c>
      <c r="I26" s="11"/>
      <c r="J26" s="11"/>
      <c r="K26" s="11"/>
      <c r="L26" s="33">
        <f>L22</f>
        <v>3.9660056657223795E-2</v>
      </c>
      <c r="M26" s="34" t="s">
        <v>21</v>
      </c>
    </row>
    <row r="27" spans="1:13" x14ac:dyDescent="0.25">
      <c r="A27" s="35"/>
      <c r="B27" s="36"/>
      <c r="C27" s="36" t="s">
        <v>22</v>
      </c>
      <c r="D27" s="36"/>
      <c r="E27" s="37">
        <v>1</v>
      </c>
      <c r="H27" s="35"/>
      <c r="I27" s="36"/>
      <c r="J27" s="36" t="s">
        <v>22</v>
      </c>
      <c r="K27" s="36"/>
      <c r="L27" s="38">
        <f>E27/D22</f>
        <v>2.8328611898016999E-3</v>
      </c>
      <c r="M27" s="37"/>
    </row>
    <row r="28" spans="1:13" x14ac:dyDescent="0.25">
      <c r="A28" s="35"/>
      <c r="B28" s="36"/>
      <c r="C28" s="36" t="s">
        <v>23</v>
      </c>
      <c r="D28" s="36"/>
      <c r="E28" s="37">
        <v>11</v>
      </c>
      <c r="H28" s="35"/>
      <c r="I28" s="36"/>
      <c r="J28" s="36" t="s">
        <v>23</v>
      </c>
      <c r="K28" s="36"/>
      <c r="L28" s="38">
        <f>E28/D22</f>
        <v>3.1161473087818695E-2</v>
      </c>
      <c r="M28" s="37"/>
    </row>
    <row r="29" spans="1:13" ht="15.75" thickBot="1" x14ac:dyDescent="0.3">
      <c r="A29" s="39"/>
      <c r="B29" s="40"/>
      <c r="C29" s="40" t="s">
        <v>24</v>
      </c>
      <c r="D29" s="40"/>
      <c r="E29" s="29">
        <f>E26-(E27+E28)</f>
        <v>2</v>
      </c>
      <c r="H29" s="39"/>
      <c r="I29" s="40"/>
      <c r="J29" s="40" t="s">
        <v>25</v>
      </c>
      <c r="K29" s="40"/>
      <c r="L29" s="41">
        <f>E29/D22</f>
        <v>5.6657223796033997E-3</v>
      </c>
      <c r="M29" s="29"/>
    </row>
    <row r="30" spans="1:13" x14ac:dyDescent="0.25">
      <c r="A30" s="36"/>
      <c r="B30" s="36"/>
      <c r="C30" s="36"/>
      <c r="D30" s="36"/>
      <c r="E30" s="36"/>
      <c r="G30" s="36"/>
      <c r="H30" s="36"/>
      <c r="I30" s="36"/>
      <c r="J30" s="36"/>
      <c r="K30" s="38"/>
      <c r="L30" s="36"/>
    </row>
    <row r="31" spans="1:13" ht="15.75" thickBot="1" x14ac:dyDescent="0.3">
      <c r="G31" s="36"/>
      <c r="H31" s="36"/>
      <c r="I31" s="36"/>
      <c r="J31" s="36"/>
      <c r="K31" s="36"/>
    </row>
    <row r="32" spans="1:13" x14ac:dyDescent="0.25">
      <c r="A32" s="30" t="s">
        <v>26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</row>
    <row r="33" spans="1:13" ht="15.75" thickBot="1" x14ac:dyDescent="0.3">
      <c r="A33" s="39" t="s">
        <v>27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29"/>
    </row>
  </sheetData>
  <mergeCells count="67">
    <mergeCell ref="B23:C23"/>
    <mergeCell ref="D23:E23"/>
    <mergeCell ref="B24:C24"/>
    <mergeCell ref="D24:E24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D11:E11"/>
    <mergeCell ref="F11:G11"/>
    <mergeCell ref="H11:I11"/>
    <mergeCell ref="B13:C13"/>
    <mergeCell ref="D13:E13"/>
    <mergeCell ref="F13:G13"/>
    <mergeCell ref="H13:I13"/>
    <mergeCell ref="L10:M10"/>
    <mergeCell ref="B10:C10"/>
    <mergeCell ref="D10:E10"/>
    <mergeCell ref="F10:G10"/>
    <mergeCell ref="H10:I10"/>
    <mergeCell ref="J10:K1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8A2AE-1D60-405E-9B2E-0BAA85789514}">
  <dimension ref="A2:N33"/>
  <sheetViews>
    <sheetView tabSelected="1" workbookViewId="0">
      <selection activeCell="O33" sqref="O33"/>
    </sheetView>
  </sheetViews>
  <sheetFormatPr defaultRowHeight="15" x14ac:dyDescent="0.25"/>
  <cols>
    <col min="1" max="1" width="17" customWidth="1"/>
    <col min="13" max="13" width="8.7109375" customWidth="1"/>
  </cols>
  <sheetData>
    <row r="2" spans="1:13" x14ac:dyDescent="0.25">
      <c r="B2" s="1" t="s">
        <v>0</v>
      </c>
      <c r="C2" s="1"/>
      <c r="D2" s="1"/>
    </row>
    <row r="3" spans="1:13" x14ac:dyDescent="0.25">
      <c r="D3" s="2" t="s">
        <v>39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3" t="s">
        <v>2</v>
      </c>
      <c r="B10" s="111" t="s">
        <v>3</v>
      </c>
      <c r="C10" s="112"/>
      <c r="D10" s="109" t="s">
        <v>4</v>
      </c>
      <c r="E10" s="113"/>
      <c r="F10" s="109" t="s">
        <v>5</v>
      </c>
      <c r="G10" s="113"/>
      <c r="H10" s="109" t="s">
        <v>6</v>
      </c>
      <c r="I10" s="113"/>
      <c r="J10" s="109" t="s">
        <v>7</v>
      </c>
      <c r="K10" s="113"/>
      <c r="L10" s="109" t="s">
        <v>8</v>
      </c>
      <c r="M10" s="110"/>
    </row>
    <row r="11" spans="1:13" ht="15.75" thickBot="1" x14ac:dyDescent="0.3">
      <c r="A11" s="4"/>
      <c r="B11" s="5"/>
      <c r="C11" s="6"/>
      <c r="D11" s="107" t="s">
        <v>9</v>
      </c>
      <c r="E11" s="108"/>
      <c r="F11" s="107" t="s">
        <v>10</v>
      </c>
      <c r="G11" s="108"/>
      <c r="H11" s="107" t="s">
        <v>11</v>
      </c>
      <c r="I11" s="108"/>
      <c r="J11" s="82"/>
      <c r="K11" s="83"/>
      <c r="L11" s="82"/>
      <c r="M11" s="9"/>
    </row>
    <row r="12" spans="1:13" x14ac:dyDescent="0.25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 x14ac:dyDescent="0.25">
      <c r="A13" s="15" t="s">
        <v>12</v>
      </c>
      <c r="B13" s="89">
        <v>2</v>
      </c>
      <c r="C13" s="90"/>
      <c r="D13" s="89">
        <f>B13*24</f>
        <v>48</v>
      </c>
      <c r="E13" s="90"/>
      <c r="F13" s="103">
        <f t="shared" ref="F13:F19" si="0">D13-H13</f>
        <v>48</v>
      </c>
      <c r="G13" s="103"/>
      <c r="H13" s="104">
        <v>0</v>
      </c>
      <c r="I13" s="105"/>
      <c r="J13" s="106">
        <f t="shared" ref="J13:J19" si="1">F13/D13</f>
        <v>1</v>
      </c>
      <c r="K13" s="106"/>
      <c r="L13" s="91">
        <f t="shared" ref="L13:L19" si="2">H13/D13</f>
        <v>0</v>
      </c>
      <c r="M13" s="93"/>
    </row>
    <row r="14" spans="1:13" x14ac:dyDescent="0.25">
      <c r="A14" s="15" t="s">
        <v>13</v>
      </c>
      <c r="B14" s="89">
        <v>2</v>
      </c>
      <c r="C14" s="90"/>
      <c r="D14" s="89">
        <f>B14*24</f>
        <v>48</v>
      </c>
      <c r="E14" s="90"/>
      <c r="F14" s="103">
        <f t="shared" si="0"/>
        <v>48</v>
      </c>
      <c r="G14" s="103"/>
      <c r="H14" s="104">
        <v>0</v>
      </c>
      <c r="I14" s="105"/>
      <c r="J14" s="106">
        <f t="shared" si="1"/>
        <v>1</v>
      </c>
      <c r="K14" s="106"/>
      <c r="L14" s="91">
        <f t="shared" si="2"/>
        <v>0</v>
      </c>
      <c r="M14" s="93"/>
    </row>
    <row r="15" spans="1:13" x14ac:dyDescent="0.25">
      <c r="A15" s="15" t="s">
        <v>14</v>
      </c>
      <c r="B15" s="89">
        <v>1</v>
      </c>
      <c r="C15" s="90"/>
      <c r="D15" s="89">
        <f>B15*24</f>
        <v>24</v>
      </c>
      <c r="E15" s="90"/>
      <c r="F15" s="103">
        <f t="shared" si="0"/>
        <v>23</v>
      </c>
      <c r="G15" s="103"/>
      <c r="H15" s="104">
        <v>1</v>
      </c>
      <c r="I15" s="105"/>
      <c r="J15" s="106">
        <f t="shared" si="1"/>
        <v>0.95833333333333337</v>
      </c>
      <c r="K15" s="106"/>
      <c r="L15" s="91">
        <f t="shared" si="2"/>
        <v>4.1666666666666664E-2</v>
      </c>
      <c r="M15" s="93"/>
    </row>
    <row r="16" spans="1:13" x14ac:dyDescent="0.25">
      <c r="A16" s="15" t="s">
        <v>15</v>
      </c>
      <c r="B16" s="89">
        <v>5</v>
      </c>
      <c r="C16" s="90"/>
      <c r="D16" s="89">
        <f>B16*24</f>
        <v>120</v>
      </c>
      <c r="E16" s="90"/>
      <c r="F16" s="103">
        <f t="shared" si="0"/>
        <v>109</v>
      </c>
      <c r="G16" s="103"/>
      <c r="H16" s="104">
        <v>11</v>
      </c>
      <c r="I16" s="105"/>
      <c r="J16" s="106">
        <f t="shared" si="1"/>
        <v>0.90833333333333333</v>
      </c>
      <c r="K16" s="106"/>
      <c r="L16" s="91">
        <f t="shared" si="2"/>
        <v>9.166666666666666E-2</v>
      </c>
      <c r="M16" s="93"/>
    </row>
    <row r="17" spans="1:14" x14ac:dyDescent="0.25">
      <c r="A17" s="15" t="s">
        <v>16</v>
      </c>
      <c r="B17" s="89">
        <v>1</v>
      </c>
      <c r="C17" s="90"/>
      <c r="D17" s="89">
        <f>B17*24</f>
        <v>24</v>
      </c>
      <c r="E17" s="90"/>
      <c r="F17" s="103">
        <f>D17-H17</f>
        <v>22</v>
      </c>
      <c r="G17" s="103"/>
      <c r="H17" s="104">
        <v>2</v>
      </c>
      <c r="I17" s="105"/>
      <c r="J17" s="106">
        <f t="shared" si="1"/>
        <v>0.91666666666666663</v>
      </c>
      <c r="K17" s="106"/>
      <c r="L17" s="91">
        <f t="shared" si="2"/>
        <v>8.3333333333333329E-2</v>
      </c>
      <c r="M17" s="93"/>
    </row>
    <row r="18" spans="1:14" x14ac:dyDescent="0.25">
      <c r="A18" s="15" t="s">
        <v>17</v>
      </c>
      <c r="B18" s="89">
        <v>1</v>
      </c>
      <c r="C18" s="90"/>
      <c r="D18" s="101">
        <f>B18*24+3</f>
        <v>27</v>
      </c>
      <c r="E18" s="102"/>
      <c r="F18" s="103">
        <f t="shared" si="0"/>
        <v>25</v>
      </c>
      <c r="G18" s="103"/>
      <c r="H18" s="104">
        <v>2</v>
      </c>
      <c r="I18" s="105"/>
      <c r="J18" s="106">
        <f t="shared" si="1"/>
        <v>0.92592592592592593</v>
      </c>
      <c r="K18" s="106"/>
      <c r="L18" s="91">
        <f t="shared" si="2"/>
        <v>7.407407407407407E-2</v>
      </c>
      <c r="M18" s="93"/>
    </row>
    <row r="19" spans="1:14" x14ac:dyDescent="0.25">
      <c r="A19" s="16" t="s">
        <v>18</v>
      </c>
      <c r="B19" s="89">
        <v>1</v>
      </c>
      <c r="C19" s="90"/>
      <c r="D19" s="89">
        <f>B19*24</f>
        <v>24</v>
      </c>
      <c r="E19" s="90"/>
      <c r="F19" s="103">
        <f t="shared" si="0"/>
        <v>22</v>
      </c>
      <c r="G19" s="103"/>
      <c r="H19" s="104">
        <v>2</v>
      </c>
      <c r="I19" s="105"/>
      <c r="J19" s="106">
        <f t="shared" si="1"/>
        <v>0.91666666666666663</v>
      </c>
      <c r="K19" s="106"/>
      <c r="L19" s="91">
        <f t="shared" si="2"/>
        <v>8.3333333333333329E-2</v>
      </c>
      <c r="M19" s="93"/>
    </row>
    <row r="20" spans="1:14" ht="15.75" thickBot="1" x14ac:dyDescent="0.3">
      <c r="A20" s="17"/>
      <c r="B20" s="18"/>
      <c r="C20" s="18"/>
      <c r="D20" s="84"/>
      <c r="E20" s="85"/>
      <c r="F20" s="18"/>
      <c r="G20" s="18"/>
      <c r="H20" s="21"/>
      <c r="I20" s="22"/>
      <c r="J20" s="23"/>
      <c r="K20" s="23"/>
      <c r="L20" s="24"/>
      <c r="M20" s="25"/>
    </row>
    <row r="21" spans="1:14" x14ac:dyDescent="0.25">
      <c r="A21" s="10"/>
      <c r="B21" s="94"/>
      <c r="C21" s="95"/>
      <c r="D21" s="94"/>
      <c r="E21" s="95"/>
      <c r="F21" s="94"/>
      <c r="G21" s="95"/>
      <c r="H21" s="96"/>
      <c r="I21" s="97"/>
      <c r="J21" s="98"/>
      <c r="K21" s="99"/>
      <c r="L21" s="98"/>
      <c r="M21" s="100"/>
    </row>
    <row r="22" spans="1:14" x14ac:dyDescent="0.25">
      <c r="A22" s="15" t="s">
        <v>10</v>
      </c>
      <c r="B22" s="89">
        <f>SUM(B13:C21)</f>
        <v>13</v>
      </c>
      <c r="C22" s="90"/>
      <c r="D22" s="89">
        <f>SUM(D13:E21)</f>
        <v>315</v>
      </c>
      <c r="E22" s="90"/>
      <c r="F22" s="89">
        <f>SUM(F13:G21)</f>
        <v>297</v>
      </c>
      <c r="G22" s="90"/>
      <c r="H22" s="89">
        <f>SUM(H13:I21)</f>
        <v>18</v>
      </c>
      <c r="I22" s="90"/>
      <c r="J22" s="91">
        <f>F22/D22</f>
        <v>0.94285714285714284</v>
      </c>
      <c r="K22" s="92"/>
      <c r="L22" s="91">
        <f>H22/D22</f>
        <v>5.7142857142857141E-2</v>
      </c>
      <c r="M22" s="93"/>
    </row>
    <row r="23" spans="1:14" ht="15.75" thickBot="1" x14ac:dyDescent="0.3">
      <c r="A23" s="26"/>
      <c r="B23" s="86"/>
      <c r="C23" s="87"/>
      <c r="D23" s="86"/>
      <c r="E23" s="87"/>
      <c r="F23" s="27"/>
      <c r="G23" s="28"/>
      <c r="H23" s="27"/>
      <c r="I23" s="28"/>
      <c r="J23" s="27"/>
      <c r="K23" s="28"/>
      <c r="L23" s="27"/>
      <c r="M23" s="29"/>
    </row>
    <row r="24" spans="1:14" x14ac:dyDescent="0.25">
      <c r="B24" s="114"/>
      <c r="C24" s="114"/>
      <c r="D24" s="88"/>
      <c r="E24" s="88"/>
    </row>
    <row r="25" spans="1:14" ht="15.75" thickBot="1" x14ac:dyDescent="0.3"/>
    <row r="26" spans="1:14" x14ac:dyDescent="0.25">
      <c r="A26" s="30" t="s">
        <v>19</v>
      </c>
      <c r="B26" s="11"/>
      <c r="C26" s="11"/>
      <c r="D26" s="11"/>
      <c r="E26" s="31">
        <f>H22</f>
        <v>18</v>
      </c>
      <c r="F26" s="32"/>
      <c r="H26" s="30" t="s">
        <v>20</v>
      </c>
      <c r="I26" s="11"/>
      <c r="J26" s="11"/>
      <c r="K26" s="11"/>
      <c r="L26" s="33">
        <f>L22</f>
        <v>5.7142857142857141E-2</v>
      </c>
      <c r="M26" s="34" t="s">
        <v>21</v>
      </c>
    </row>
    <row r="27" spans="1:14" x14ac:dyDescent="0.25">
      <c r="A27" s="35"/>
      <c r="B27" s="36"/>
      <c r="C27" s="36" t="s">
        <v>22</v>
      </c>
      <c r="D27" s="36"/>
      <c r="E27" s="37">
        <v>16</v>
      </c>
      <c r="H27" s="35"/>
      <c r="I27" s="36"/>
      <c r="J27" s="36" t="s">
        <v>22</v>
      </c>
      <c r="K27" s="36"/>
      <c r="L27" s="38">
        <f>E27/D22</f>
        <v>5.0793650793650794E-2</v>
      </c>
      <c r="M27" s="37"/>
    </row>
    <row r="28" spans="1:14" x14ac:dyDescent="0.25">
      <c r="A28" s="35"/>
      <c r="B28" s="36"/>
      <c r="C28" s="36" t="s">
        <v>23</v>
      </c>
      <c r="D28" s="36"/>
      <c r="E28" s="37">
        <v>0</v>
      </c>
      <c r="H28" s="35"/>
      <c r="I28" s="36"/>
      <c r="J28" s="36" t="s">
        <v>23</v>
      </c>
      <c r="K28" s="36"/>
      <c r="L28" s="38">
        <f>E28/D22</f>
        <v>0</v>
      </c>
      <c r="M28" s="37"/>
    </row>
    <row r="29" spans="1:14" ht="15.75" thickBot="1" x14ac:dyDescent="0.3">
      <c r="A29" s="39"/>
      <c r="B29" s="40"/>
      <c r="C29" s="40" t="s">
        <v>24</v>
      </c>
      <c r="D29" s="40"/>
      <c r="E29" s="29">
        <f>E26-(E27+E28)</f>
        <v>2</v>
      </c>
      <c r="H29" s="39"/>
      <c r="I29" s="40"/>
      <c r="J29" s="40" t="s">
        <v>25</v>
      </c>
      <c r="K29" s="40"/>
      <c r="L29" s="41">
        <f>E29/D22</f>
        <v>6.3492063492063492E-3</v>
      </c>
      <c r="M29" s="29"/>
    </row>
    <row r="30" spans="1:14" x14ac:dyDescent="0.25">
      <c r="A30" s="36"/>
      <c r="B30" s="36"/>
      <c r="C30" s="36"/>
      <c r="D30" s="36"/>
      <c r="E30" s="36"/>
      <c r="G30" s="36"/>
      <c r="H30" s="36"/>
      <c r="I30" s="36"/>
      <c r="J30" s="36"/>
      <c r="K30" s="38"/>
      <c r="L30" s="36"/>
    </row>
    <row r="31" spans="1:14" ht="15.75" thickBot="1" x14ac:dyDescent="0.3">
      <c r="G31" s="36"/>
      <c r="H31" s="36"/>
      <c r="I31" s="36"/>
      <c r="J31" s="36"/>
      <c r="K31" s="36"/>
    </row>
    <row r="32" spans="1:14" x14ac:dyDescent="0.25">
      <c r="A32" s="30" t="s">
        <v>26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  <c r="N32" s="14"/>
    </row>
    <row r="33" spans="1:14" ht="15.75" thickBot="1" x14ac:dyDescent="0.3">
      <c r="A33" s="39" t="s">
        <v>27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29"/>
      <c r="N33" s="29"/>
    </row>
  </sheetData>
  <mergeCells count="67">
    <mergeCell ref="B23:C23"/>
    <mergeCell ref="D23:E23"/>
    <mergeCell ref="B24:C24"/>
    <mergeCell ref="D24:E24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B19:C19"/>
    <mergeCell ref="D19:E19"/>
    <mergeCell ref="F19:G19"/>
    <mergeCell ref="H19:I19"/>
    <mergeCell ref="J19:K19"/>
    <mergeCell ref="L19:M19"/>
    <mergeCell ref="B18:C18"/>
    <mergeCell ref="D18:E18"/>
    <mergeCell ref="F18:G18"/>
    <mergeCell ref="H18:I18"/>
    <mergeCell ref="J18:K18"/>
    <mergeCell ref="L18:M18"/>
    <mergeCell ref="B17:C17"/>
    <mergeCell ref="D17:E17"/>
    <mergeCell ref="F17:G17"/>
    <mergeCell ref="H17:I17"/>
    <mergeCell ref="J17:K17"/>
    <mergeCell ref="L17:M17"/>
    <mergeCell ref="B16:C16"/>
    <mergeCell ref="D16:E16"/>
    <mergeCell ref="F16:G16"/>
    <mergeCell ref="H16:I16"/>
    <mergeCell ref="J16:K16"/>
    <mergeCell ref="L16:M16"/>
    <mergeCell ref="B15:C15"/>
    <mergeCell ref="D15:E15"/>
    <mergeCell ref="F15:G15"/>
    <mergeCell ref="H15:I15"/>
    <mergeCell ref="J15:K15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D11:E11"/>
    <mergeCell ref="F11:G11"/>
    <mergeCell ref="H11:I11"/>
    <mergeCell ref="B13:C13"/>
    <mergeCell ref="D13:E13"/>
    <mergeCell ref="F13:G13"/>
    <mergeCell ref="H13:I13"/>
    <mergeCell ref="B10:C10"/>
    <mergeCell ref="D10:E10"/>
    <mergeCell ref="F10:G10"/>
    <mergeCell ref="H10:I10"/>
    <mergeCell ref="J10:K10"/>
    <mergeCell ref="L10:M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12</vt:i4>
      </vt:variant>
    </vt:vector>
  </HeadingPairs>
  <TitlesOfParts>
    <vt:vector size="12" baseType="lpstr">
      <vt:lpstr>GENNAIO 2020</vt:lpstr>
      <vt:lpstr>FEBBRAIO 2020</vt:lpstr>
      <vt:lpstr>MARZO 2020</vt:lpstr>
      <vt:lpstr>APRILE 2020</vt:lpstr>
      <vt:lpstr>MAGGIO 2020</vt:lpstr>
      <vt:lpstr>GIUGNO 2020</vt:lpstr>
      <vt:lpstr>LUGLIO 2020</vt:lpstr>
      <vt:lpstr>AGOSTO 2020</vt:lpstr>
      <vt:lpstr>SETTEMBRE 2020</vt:lpstr>
      <vt:lpstr>OTTOBRE 2020</vt:lpstr>
      <vt:lpstr>NOVEMBRE 2020</vt:lpstr>
      <vt:lpstr>DICEMBRE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2021-01-05T08:50:07Z</dcterms:modified>
</cp:coreProperties>
</file>