
<file path=[Content_Types].xml><?xml version="1.0" encoding="utf-8"?>
<Types xmlns="http://schemas.openxmlformats.org/package/2006/content-types"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8735" windowHeight="11700" firstSheet="3" activeTab="11"/>
  </bookViews>
  <sheets>
    <sheet name="GENNAIO 2015" sheetId="1" r:id="rId1"/>
    <sheet name="FEBBRAIO 2015" sheetId="2" r:id="rId2"/>
    <sheet name="MARZO 2015" sheetId="3" r:id="rId3"/>
    <sheet name="APRILE 2015" sheetId="4" r:id="rId4"/>
    <sheet name="MAGGIO 2015" sheetId="5" r:id="rId5"/>
    <sheet name="GIUGNO 2015" sheetId="6" r:id="rId6"/>
    <sheet name="LUGLIO 2015" sheetId="7" r:id="rId7"/>
    <sheet name="AGOSTO 2015" sheetId="8" r:id="rId8"/>
    <sheet name="SETTEMBRE 2015" sheetId="9" r:id="rId9"/>
    <sheet name="OTTOBRE 2015" sheetId="10" r:id="rId10"/>
    <sheet name="NOVEMBRE 2015" sheetId="11" r:id="rId11"/>
    <sheet name="DICEMBRE 2015" sheetId="12" r:id="rId12"/>
  </sheets>
  <calcPr calcId="125725"/>
</workbook>
</file>

<file path=xl/calcChain.xml><?xml version="1.0" encoding="utf-8"?>
<calcChain xmlns="http://schemas.openxmlformats.org/spreadsheetml/2006/main">
  <c r="D26" i="12"/>
  <c r="D25"/>
  <c r="L25" s="1"/>
  <c r="D24"/>
  <c r="L24" s="1"/>
  <c r="D23"/>
  <c r="L23" s="1"/>
  <c r="D22"/>
  <c r="F22" s="1"/>
  <c r="J22" s="1"/>
  <c r="D21"/>
  <c r="L21" s="1"/>
  <c r="D20"/>
  <c r="F20" s="1"/>
  <c r="J20" s="1"/>
  <c r="D19"/>
  <c r="H29"/>
  <c r="B29"/>
  <c r="L26"/>
  <c r="F24"/>
  <c r="J24" s="1"/>
  <c r="F23"/>
  <c r="J23" s="1"/>
  <c r="L22"/>
  <c r="F21"/>
  <c r="J21" s="1"/>
  <c r="L20"/>
  <c r="F19"/>
  <c r="D29"/>
  <c r="D26" i="11"/>
  <c r="D25"/>
  <c r="D24"/>
  <c r="D23"/>
  <c r="D22"/>
  <c r="L22" s="1"/>
  <c r="D21"/>
  <c r="L21" s="1"/>
  <c r="D20"/>
  <c r="L20" s="1"/>
  <c r="D19"/>
  <c r="L19" s="1"/>
  <c r="H29"/>
  <c r="B29"/>
  <c r="L26"/>
  <c r="L25"/>
  <c r="L24"/>
  <c r="L23"/>
  <c r="F22"/>
  <c r="J22" s="1"/>
  <c r="F21"/>
  <c r="J21" s="1"/>
  <c r="F20"/>
  <c r="J20" s="1"/>
  <c r="F19"/>
  <c r="D26" i="10"/>
  <c r="D25"/>
  <c r="D24"/>
  <c r="D23"/>
  <c r="D22"/>
  <c r="D21"/>
  <c r="L21" s="1"/>
  <c r="D20"/>
  <c r="L20" s="1"/>
  <c r="D19"/>
  <c r="H29"/>
  <c r="E33" s="1"/>
  <c r="B29"/>
  <c r="L26"/>
  <c r="L25"/>
  <c r="L24"/>
  <c r="L23"/>
  <c r="L22"/>
  <c r="F21"/>
  <c r="J21" s="1"/>
  <c r="F20"/>
  <c r="J20" s="1"/>
  <c r="L19"/>
  <c r="F19"/>
  <c r="H29" i="9"/>
  <c r="E33" s="1"/>
  <c r="E36" s="1"/>
  <c r="B29"/>
  <c r="D26"/>
  <c r="L26" s="1"/>
  <c r="D25"/>
  <c r="L25" s="1"/>
  <c r="D24"/>
  <c r="L24" s="1"/>
  <c r="D23"/>
  <c r="L23" s="1"/>
  <c r="D22"/>
  <c r="L22" s="1"/>
  <c r="D21"/>
  <c r="L21" s="1"/>
  <c r="F20"/>
  <c r="J20" s="1"/>
  <c r="D20"/>
  <c r="L20" s="1"/>
  <c r="F19"/>
  <c r="D19"/>
  <c r="D29" s="1"/>
  <c r="H29" i="8"/>
  <c r="E33" s="1"/>
  <c r="E36" s="1"/>
  <c r="B29"/>
  <c r="D26"/>
  <c r="L26" s="1"/>
  <c r="D25"/>
  <c r="L25" s="1"/>
  <c r="D24"/>
  <c r="L24" s="1"/>
  <c r="D23"/>
  <c r="L23" s="1"/>
  <c r="D22"/>
  <c r="L22" s="1"/>
  <c r="D21"/>
  <c r="L21" s="1"/>
  <c r="D20"/>
  <c r="L20" s="1"/>
  <c r="D19"/>
  <c r="D29" s="1"/>
  <c r="H29" i="7"/>
  <c r="E33" s="1"/>
  <c r="E36" s="1"/>
  <c r="B29"/>
  <c r="D26"/>
  <c r="L26" s="1"/>
  <c r="D25"/>
  <c r="L25" s="1"/>
  <c r="D24"/>
  <c r="L24" s="1"/>
  <c r="D23"/>
  <c r="L23" s="1"/>
  <c r="D22"/>
  <c r="L22" s="1"/>
  <c r="D21"/>
  <c r="L21" s="1"/>
  <c r="D20"/>
  <c r="L20" s="1"/>
  <c r="D19"/>
  <c r="D29" s="1"/>
  <c r="H29" i="6"/>
  <c r="L29" s="1"/>
  <c r="L33" s="1"/>
  <c r="B29"/>
  <c r="D26"/>
  <c r="L26" s="1"/>
  <c r="D25"/>
  <c r="L25" s="1"/>
  <c r="D24"/>
  <c r="L24" s="1"/>
  <c r="D23"/>
  <c r="L23" s="1"/>
  <c r="D22"/>
  <c r="L22" s="1"/>
  <c r="D21"/>
  <c r="L21" s="1"/>
  <c r="D20"/>
  <c r="L20" s="1"/>
  <c r="D19"/>
  <c r="D29" s="1"/>
  <c r="D26" i="3"/>
  <c r="D25"/>
  <c r="D24"/>
  <c r="D23"/>
  <c r="D22"/>
  <c r="D21"/>
  <c r="D20"/>
  <c r="D19"/>
  <c r="H29" i="5"/>
  <c r="E33" s="1"/>
  <c r="E36" s="1"/>
  <c r="B29"/>
  <c r="D26"/>
  <c r="L26" s="1"/>
  <c r="D25"/>
  <c r="L25" s="1"/>
  <c r="D24"/>
  <c r="L24" s="1"/>
  <c r="D23"/>
  <c r="L23" s="1"/>
  <c r="D22"/>
  <c r="L22" s="1"/>
  <c r="F21"/>
  <c r="J21" s="1"/>
  <c r="D21"/>
  <c r="L21" s="1"/>
  <c r="L20"/>
  <c r="F20"/>
  <c r="J20" s="1"/>
  <c r="D20"/>
  <c r="F19"/>
  <c r="D19"/>
  <c r="D29" s="1"/>
  <c r="H29" i="4"/>
  <c r="E33" s="1"/>
  <c r="E36" s="1"/>
  <c r="B29"/>
  <c r="F26"/>
  <c r="J26" s="1"/>
  <c r="D26"/>
  <c r="L26" s="1"/>
  <c r="F25"/>
  <c r="J25" s="1"/>
  <c r="D25"/>
  <c r="L25" s="1"/>
  <c r="D24"/>
  <c r="L24" s="1"/>
  <c r="F23"/>
  <c r="J23" s="1"/>
  <c r="D23"/>
  <c r="L23" s="1"/>
  <c r="F22"/>
  <c r="J22" s="1"/>
  <c r="D22"/>
  <c r="L22" s="1"/>
  <c r="F21"/>
  <c r="J21" s="1"/>
  <c r="D21"/>
  <c r="L21" s="1"/>
  <c r="L20"/>
  <c r="F20"/>
  <c r="J20" s="1"/>
  <c r="D20"/>
  <c r="L19"/>
  <c r="F19"/>
  <c r="D19"/>
  <c r="D29" s="1"/>
  <c r="L25" i="3"/>
  <c r="L23"/>
  <c r="F21"/>
  <c r="J21" s="1"/>
  <c r="L20"/>
  <c r="L21"/>
  <c r="F20"/>
  <c r="J20" s="1"/>
  <c r="H29"/>
  <c r="E33" s="1"/>
  <c r="E36" s="1"/>
  <c r="B29"/>
  <c r="L26"/>
  <c r="L24"/>
  <c r="L22"/>
  <c r="L19"/>
  <c r="F19"/>
  <c r="H29" i="2"/>
  <c r="E33" s="1"/>
  <c r="E36" s="1"/>
  <c r="L36" s="1"/>
  <c r="B29"/>
  <c r="L26"/>
  <c r="F26"/>
  <c r="J26" s="1"/>
  <c r="D26"/>
  <c r="L25"/>
  <c r="F25"/>
  <c r="J25" s="1"/>
  <c r="D25"/>
  <c r="L24"/>
  <c r="F24"/>
  <c r="J24" s="1"/>
  <c r="D24"/>
  <c r="L23"/>
  <c r="F23"/>
  <c r="J23" s="1"/>
  <c r="D23"/>
  <c r="L22"/>
  <c r="F22"/>
  <c r="J22" s="1"/>
  <c r="D22"/>
  <c r="L21"/>
  <c r="F21"/>
  <c r="J21" s="1"/>
  <c r="D21"/>
  <c r="L20"/>
  <c r="F20"/>
  <c r="J20" s="1"/>
  <c r="D20"/>
  <c r="L19"/>
  <c r="F19"/>
  <c r="F29" s="1"/>
  <c r="J29" s="1"/>
  <c r="D19"/>
  <c r="D29" s="1"/>
  <c r="F25" i="12" l="1"/>
  <c r="J25" s="1"/>
  <c r="L35"/>
  <c r="L34"/>
  <c r="L29"/>
  <c r="L33" s="1"/>
  <c r="J19"/>
  <c r="E33"/>
  <c r="E36" s="1"/>
  <c r="L36" s="1"/>
  <c r="L19"/>
  <c r="F26"/>
  <c r="J26" s="1"/>
  <c r="D29" i="11"/>
  <c r="L35" s="1"/>
  <c r="J19"/>
  <c r="E33"/>
  <c r="F23"/>
  <c r="J23" s="1"/>
  <c r="F24"/>
  <c r="J24" s="1"/>
  <c r="F25"/>
  <c r="J25" s="1"/>
  <c r="F26"/>
  <c r="J26" s="1"/>
  <c r="D29" i="10"/>
  <c r="L34" s="1"/>
  <c r="F22"/>
  <c r="J22" s="1"/>
  <c r="F23"/>
  <c r="J23" s="1"/>
  <c r="F24"/>
  <c r="J24" s="1"/>
  <c r="F25"/>
  <c r="J25" s="1"/>
  <c r="F26"/>
  <c r="J26" s="1"/>
  <c r="J19"/>
  <c r="L36" i="9"/>
  <c r="L34"/>
  <c r="L35"/>
  <c r="L19"/>
  <c r="F21"/>
  <c r="J21" s="1"/>
  <c r="F22"/>
  <c r="J22" s="1"/>
  <c r="F23"/>
  <c r="J23" s="1"/>
  <c r="F24"/>
  <c r="J24" s="1"/>
  <c r="F25"/>
  <c r="J25" s="1"/>
  <c r="F26"/>
  <c r="J26" s="1"/>
  <c r="L29"/>
  <c r="L33" s="1"/>
  <c r="J19"/>
  <c r="L34" i="8"/>
  <c r="L35"/>
  <c r="L36"/>
  <c r="L29"/>
  <c r="L33" s="1"/>
  <c r="F19"/>
  <c r="L19"/>
  <c r="F20"/>
  <c r="J20" s="1"/>
  <c r="F21"/>
  <c r="J21" s="1"/>
  <c r="F22"/>
  <c r="J22" s="1"/>
  <c r="F23"/>
  <c r="J23" s="1"/>
  <c r="F24"/>
  <c r="J24" s="1"/>
  <c r="F25"/>
  <c r="J25" s="1"/>
  <c r="F26"/>
  <c r="J26" s="1"/>
  <c r="L36" i="7"/>
  <c r="L34"/>
  <c r="L35"/>
  <c r="F19"/>
  <c r="L19"/>
  <c r="F20"/>
  <c r="J20" s="1"/>
  <c r="F21"/>
  <c r="J21" s="1"/>
  <c r="F22"/>
  <c r="J22" s="1"/>
  <c r="F23"/>
  <c r="J23" s="1"/>
  <c r="F24"/>
  <c r="J24" s="1"/>
  <c r="F25"/>
  <c r="J25" s="1"/>
  <c r="F26"/>
  <c r="J26" s="1"/>
  <c r="L29"/>
  <c r="L33" s="1"/>
  <c r="E33" i="6"/>
  <c r="E36" s="1"/>
  <c r="L36" s="1"/>
  <c r="L35"/>
  <c r="L34"/>
  <c r="F19"/>
  <c r="L19"/>
  <c r="F20"/>
  <c r="J20" s="1"/>
  <c r="F21"/>
  <c r="J21" s="1"/>
  <c r="F22"/>
  <c r="J22" s="1"/>
  <c r="F23"/>
  <c r="J23" s="1"/>
  <c r="F24"/>
  <c r="J24" s="1"/>
  <c r="F25"/>
  <c r="J25" s="1"/>
  <c r="F26"/>
  <c r="J26" s="1"/>
  <c r="L36" i="5"/>
  <c r="L34"/>
  <c r="L35"/>
  <c r="L19"/>
  <c r="F22"/>
  <c r="J22" s="1"/>
  <c r="F23"/>
  <c r="J23" s="1"/>
  <c r="F24"/>
  <c r="J24" s="1"/>
  <c r="F25"/>
  <c r="J25" s="1"/>
  <c r="F26"/>
  <c r="J26" s="1"/>
  <c r="L29"/>
  <c r="L33" s="1"/>
  <c r="J19"/>
  <c r="L34" i="4"/>
  <c r="L35"/>
  <c r="L36"/>
  <c r="F24"/>
  <c r="J24" s="1"/>
  <c r="L29"/>
  <c r="L33" s="1"/>
  <c r="J19"/>
  <c r="D29" i="3"/>
  <c r="L36" s="1"/>
  <c r="F22"/>
  <c r="J22" s="1"/>
  <c r="F23"/>
  <c r="J23" s="1"/>
  <c r="F24"/>
  <c r="J24" s="1"/>
  <c r="F25"/>
  <c r="J25" s="1"/>
  <c r="F26"/>
  <c r="J26" s="1"/>
  <c r="J19"/>
  <c r="L34" i="2"/>
  <c r="L35"/>
  <c r="L29"/>
  <c r="L33" s="1"/>
  <c r="J19"/>
  <c r="H29" i="1"/>
  <c r="E33" s="1"/>
  <c r="E36" s="1"/>
  <c r="B29"/>
  <c r="D26"/>
  <c r="L26" s="1"/>
  <c r="D25"/>
  <c r="L25" s="1"/>
  <c r="D24"/>
  <c r="L24" s="1"/>
  <c r="D23"/>
  <c r="L23" s="1"/>
  <c r="D22"/>
  <c r="L22" s="1"/>
  <c r="D21"/>
  <c r="L21" s="1"/>
  <c r="F20"/>
  <c r="J20" s="1"/>
  <c r="D20"/>
  <c r="L20" s="1"/>
  <c r="L19"/>
  <c r="F19"/>
  <c r="D19"/>
  <c r="D29" s="1"/>
  <c r="F29" i="12" l="1"/>
  <c r="J29" s="1"/>
  <c r="L29" i="11"/>
  <c r="L33" s="1"/>
  <c r="L36"/>
  <c r="L34"/>
  <c r="F29"/>
  <c r="J29" s="1"/>
  <c r="L29" i="10"/>
  <c r="L33" s="1"/>
  <c r="L35"/>
  <c r="L36"/>
  <c r="F29"/>
  <c r="J29" s="1"/>
  <c r="F29" i="9"/>
  <c r="J29" s="1"/>
  <c r="F29" i="8"/>
  <c r="J29" s="1"/>
  <c r="J19"/>
  <c r="F29" i="7"/>
  <c r="J29" s="1"/>
  <c r="J19"/>
  <c r="F29" i="6"/>
  <c r="J29" s="1"/>
  <c r="J19"/>
  <c r="F29" i="5"/>
  <c r="J29" s="1"/>
  <c r="F29" i="4"/>
  <c r="J29" s="1"/>
  <c r="L29" i="3"/>
  <c r="L33" s="1"/>
  <c r="L34"/>
  <c r="L35"/>
  <c r="F29"/>
  <c r="J29" s="1"/>
  <c r="L34" i="1"/>
  <c r="L35"/>
  <c r="L36"/>
  <c r="F21"/>
  <c r="J21" s="1"/>
  <c r="F22"/>
  <c r="J22" s="1"/>
  <c r="F23"/>
  <c r="J23" s="1"/>
  <c r="F24"/>
  <c r="J24" s="1"/>
  <c r="F25"/>
  <c r="J25" s="1"/>
  <c r="F26"/>
  <c r="J26" s="1"/>
  <c r="L29"/>
  <c r="L33" s="1"/>
  <c r="J19"/>
  <c r="F29" l="1"/>
  <c r="J29" s="1"/>
</calcChain>
</file>

<file path=xl/sharedStrings.xml><?xml version="1.0" encoding="utf-8"?>
<sst xmlns="http://schemas.openxmlformats.org/spreadsheetml/2006/main" count="420" uniqueCount="43">
  <si>
    <t>COMUNE DI SABBIONETA</t>
  </si>
  <si>
    <t xml:space="preserve">Provincia di Mantova </t>
  </si>
  <si>
    <t xml:space="preserve">MONITORAGGIO ASSENZA/PRESENZA DEL PERSONALE DIPENDENTE </t>
  </si>
  <si>
    <t>Notizie pubblicate ai sensi dell'art. 21 c. 1 L. 69 del 18/06/09 e della Circolare 5/09 del 12/10/09</t>
  </si>
  <si>
    <t>SETTORE</t>
  </si>
  <si>
    <t>N. DIPENDENTI</t>
  </si>
  <si>
    <t>GIORNATE</t>
  </si>
  <si>
    <t>GIORNI PRESENZA</t>
  </si>
  <si>
    <t>GIORNI ASSENZA</t>
  </si>
  <si>
    <t>% PRESENZE</t>
  </si>
  <si>
    <t>% ASSENZE</t>
  </si>
  <si>
    <t>LAVORATIVE</t>
  </si>
  <si>
    <t>TOTALI</t>
  </si>
  <si>
    <t xml:space="preserve">TOTALI </t>
  </si>
  <si>
    <t>SEGRETARIO COMUNALE</t>
  </si>
  <si>
    <t>SEGRETERIA</t>
  </si>
  <si>
    <t>RAGIONERIA</t>
  </si>
  <si>
    <t>TRIBUTI</t>
  </si>
  <si>
    <t>UFFICIO TECNICO</t>
  </si>
  <si>
    <t>ANAGRAFE</t>
  </si>
  <si>
    <t>POLIZIA LOCALE</t>
  </si>
  <si>
    <t>CULTURA</t>
  </si>
  <si>
    <t>COMPOSIZIONE DEI GIORNI TOTALI DI ASSENZA:</t>
  </si>
  <si>
    <t>Tasso % assenza</t>
  </si>
  <si>
    <t>di cui:</t>
  </si>
  <si>
    <t>Ferie</t>
  </si>
  <si>
    <t>Malattia</t>
  </si>
  <si>
    <t>Altri Giustificativi</t>
  </si>
  <si>
    <t>Altri giustificativi</t>
  </si>
  <si>
    <t>* Nel computo delle assenze sono stati calcolati i giorni di mancata presenza lavorativa verificatasi a titolo di malattia, ferie, aspettativa, maternità, asten-</t>
  </si>
  <si>
    <t xml:space="preserve">  sione facoltativa, congedo parentale, malattia figli, sciopero, permessi retribuiti vari (legge 104, matrimonio, lutto, protezione civile, permessi sindacali)</t>
  </si>
  <si>
    <t>MESE DI GENNAIO 2015</t>
  </si>
  <si>
    <t>MESE DI FEBBRAIO 2015</t>
  </si>
  <si>
    <t>MESE DI MARZO 2015</t>
  </si>
  <si>
    <t>MESE DI APRILE 2015</t>
  </si>
  <si>
    <t>MESE DI MAGGIO 2015</t>
  </si>
  <si>
    <t>MESE DI GIUGNO 2015</t>
  </si>
  <si>
    <t>MESE DI LUGLIO 2015</t>
  </si>
  <si>
    <t>MESE DI AGOSTO 2015</t>
  </si>
  <si>
    <t>MESE DI SETTEMBRE 2015</t>
  </si>
  <si>
    <t>MESE DI OTTOBRE 2015</t>
  </si>
  <si>
    <t>MESE DI NOVEMBRE 2015</t>
  </si>
  <si>
    <t>MESE DI DICEMBRE 2015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</si>
</sst>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indexed="18"/>
      <name val="Kunstler Script"/>
    </font>
    <font>
      <sz val="11"/>
      <name val="Arial"/>
    </font>
    <font>
      <i/>
      <sz val="10"/>
      <color indexed="18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6"/>
      <color theme="1"/>
      <name val="Times"/>
      <family val="1"/>
    </font>
    <font>
      <b/>
      <sz val="12"/>
      <color rgb="FF000000"/>
      <name val="Arial"/>
      <family val="2"/>
    </font>
    <font>
      <b/>
      <u/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/>
    <xf numFmtId="0" fontId="9" fillId="0" borderId="0" xfId="0" applyFont="1"/>
    <xf numFmtId="0" fontId="6" fillId="0" borderId="1" xfId="0" applyFont="1" applyBorder="1" applyAlignment="1">
      <alignment horizontal="center"/>
    </xf>
    <xf numFmtId="0" fontId="6" fillId="0" borderId="5" xfId="0" applyFont="1" applyBorder="1"/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0" fillId="0" borderId="1" xfId="0" applyBorder="1"/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0" xfId="0" applyBorder="1"/>
    <xf numFmtId="0" fontId="11" fillId="0" borderId="10" xfId="0" applyFont="1" applyBorder="1"/>
    <xf numFmtId="0" fontId="11" fillId="0" borderId="5" xfId="0" applyFont="1" applyBorder="1"/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10" fontId="0" fillId="0" borderId="14" xfId="0" applyNumberFormat="1" applyFill="1" applyBorder="1" applyAlignment="1">
      <alignment horizontal="center"/>
    </xf>
    <xf numFmtId="10" fontId="0" fillId="0" borderId="6" xfId="0" applyNumberFormat="1" applyFill="1" applyBorder="1" applyAlignment="1">
      <alignment horizontal="center"/>
    </xf>
    <xf numFmtId="10" fontId="0" fillId="0" borderId="8" xfId="0" applyNumberFormat="1" applyFill="1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6" fillId="0" borderId="4" xfId="0" applyFont="1" applyBorder="1"/>
    <xf numFmtId="10" fontId="6" fillId="0" borderId="9" xfId="0" applyNumberFormat="1" applyFont="1" applyBorder="1"/>
    <xf numFmtId="0" fontId="11" fillId="0" borderId="4" xfId="0" applyFont="1" applyBorder="1"/>
    <xf numFmtId="0" fontId="0" fillId="0" borderId="16" xfId="0" applyBorder="1"/>
    <xf numFmtId="0" fontId="0" fillId="0" borderId="0" xfId="0" applyBorder="1"/>
    <xf numFmtId="0" fontId="0" fillId="0" borderId="13" xfId="0" applyBorder="1"/>
    <xf numFmtId="10" fontId="0" fillId="0" borderId="0" xfId="0" applyNumberFormat="1" applyBorder="1"/>
    <xf numFmtId="0" fontId="0" fillId="0" borderId="17" xfId="0" applyBorder="1"/>
    <xf numFmtId="0" fontId="0" fillId="0" borderId="14" xfId="0" applyBorder="1"/>
    <xf numFmtId="10" fontId="0" fillId="0" borderId="14" xfId="0" applyNumberFormat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0" fontId="0" fillId="0" borderId="11" xfId="0" applyNumberFormat="1" applyFill="1" applyBorder="1" applyAlignment="1">
      <alignment horizontal="center"/>
    </xf>
    <xf numFmtId="10" fontId="0" fillId="0" borderId="12" xfId="0" applyNumberFormat="1" applyFill="1" applyBorder="1" applyAlignment="1">
      <alignment horizontal="center"/>
    </xf>
    <xf numFmtId="10" fontId="0" fillId="0" borderId="13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10" fontId="0" fillId="0" borderId="2" xfId="0" applyNumberFormat="1" applyFill="1" applyBorder="1" applyAlignment="1">
      <alignment horizontal="center"/>
    </xf>
    <xf numFmtId="10" fontId="0" fillId="0" borderId="3" xfId="0" applyNumberFormat="1" applyFill="1" applyBorder="1" applyAlignment="1">
      <alignment horizontal="center"/>
    </xf>
    <xf numFmtId="10" fontId="0" fillId="0" borderId="4" xfId="0" applyNumberForma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/>
    </xf>
    <xf numFmtId="10" fontId="0" fillId="0" borderId="0" xfId="0" applyNumberFormat="1" applyFill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10" fontId="11" fillId="0" borderId="0" xfId="0" applyNumberFormat="1" applyFont="1" applyFill="1" applyBorder="1" applyAlignment="1">
      <alignment horizontal="center"/>
    </xf>
    <xf numFmtId="10" fontId="11" fillId="0" borderId="11" xfId="0" applyNumberFormat="1" applyFont="1" applyFill="1" applyBorder="1" applyAlignment="1">
      <alignment horizontal="center"/>
    </xf>
    <xf numFmtId="10" fontId="11" fillId="0" borderId="13" xfId="0" applyNumberFormat="1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448708" cy="952501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448708" cy="952501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572533" cy="952501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543958" cy="952501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553483" cy="952501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477283" cy="952501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477283" cy="952501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515383" cy="952501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486808" cy="952501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572533" cy="952501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524908" cy="95250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activeCell="D12" sqref="D12"/>
    </sheetView>
  </sheetViews>
  <sheetFormatPr defaultRowHeight="15"/>
  <cols>
    <col min="1" max="1" width="22.7109375" customWidth="1"/>
    <col min="13" max="13" width="15.28515625" customWidth="1"/>
  </cols>
  <sheetData>
    <row r="2" spans="1:13">
      <c r="B2" s="1"/>
      <c r="C2" s="2"/>
      <c r="D2" s="2"/>
      <c r="F2" s="2"/>
      <c r="G2" s="2"/>
      <c r="H2" s="2"/>
      <c r="I2" s="2"/>
      <c r="J2" s="2"/>
    </row>
    <row r="3" spans="1:13">
      <c r="B3" s="3"/>
      <c r="I3" s="4"/>
      <c r="J3" s="5"/>
      <c r="K3" s="5"/>
    </row>
    <row r="4" spans="1:13" ht="20.25">
      <c r="E4" s="6" t="s">
        <v>0</v>
      </c>
    </row>
    <row r="5" spans="1:13" ht="15.75">
      <c r="E5" s="7" t="s">
        <v>1</v>
      </c>
    </row>
    <row r="10" spans="1:13">
      <c r="B10" s="8" t="s">
        <v>2</v>
      </c>
      <c r="C10" s="8"/>
      <c r="D10" s="8"/>
    </row>
    <row r="11" spans="1:13">
      <c r="D11" s="9" t="s">
        <v>31</v>
      </c>
    </row>
    <row r="13" spans="1:13">
      <c r="A13" t="s">
        <v>3</v>
      </c>
    </row>
    <row r="15" spans="1:13" ht="15.75" thickBot="1"/>
    <row r="16" spans="1:13">
      <c r="A16" s="10" t="s">
        <v>4</v>
      </c>
      <c r="B16" s="76" t="s">
        <v>5</v>
      </c>
      <c r="C16" s="77"/>
      <c r="D16" s="78" t="s">
        <v>6</v>
      </c>
      <c r="E16" s="79"/>
      <c r="F16" s="78" t="s">
        <v>7</v>
      </c>
      <c r="G16" s="79"/>
      <c r="H16" s="78" t="s">
        <v>8</v>
      </c>
      <c r="I16" s="79"/>
      <c r="J16" s="78" t="s">
        <v>9</v>
      </c>
      <c r="K16" s="79"/>
      <c r="L16" s="78" t="s">
        <v>10</v>
      </c>
      <c r="M16" s="80"/>
    </row>
    <row r="17" spans="1:13" ht="15.75" thickBot="1">
      <c r="A17" s="11"/>
      <c r="B17" s="12"/>
      <c r="C17" s="13"/>
      <c r="D17" s="74" t="s">
        <v>11</v>
      </c>
      <c r="E17" s="75"/>
      <c r="F17" s="74" t="s">
        <v>12</v>
      </c>
      <c r="G17" s="75"/>
      <c r="H17" s="74" t="s">
        <v>13</v>
      </c>
      <c r="I17" s="75"/>
      <c r="J17" s="14"/>
      <c r="K17" s="15"/>
      <c r="L17" s="14"/>
      <c r="M17" s="16"/>
    </row>
    <row r="18" spans="1:13">
      <c r="A18" s="17"/>
      <c r="B18" s="18"/>
      <c r="C18" s="18"/>
      <c r="D18" s="19"/>
      <c r="E18" s="20"/>
      <c r="F18" s="18"/>
      <c r="G18" s="18"/>
      <c r="H18" s="19"/>
      <c r="I18" s="20"/>
      <c r="J18" s="18"/>
      <c r="K18" s="18"/>
      <c r="L18" s="19"/>
      <c r="M18" s="21"/>
    </row>
    <row r="19" spans="1:13">
      <c r="A19" s="22" t="s">
        <v>14</v>
      </c>
      <c r="B19" s="69">
        <v>1</v>
      </c>
      <c r="C19" s="70"/>
      <c r="D19" s="69">
        <f t="shared" ref="D19:D24" si="0">B19*24</f>
        <v>24</v>
      </c>
      <c r="E19" s="70"/>
      <c r="F19" s="65">
        <f>D19-H19</f>
        <v>24</v>
      </c>
      <c r="G19" s="65"/>
      <c r="H19" s="66">
        <v>0</v>
      </c>
      <c r="I19" s="67"/>
      <c r="J19" s="71">
        <f>F19/D19</f>
        <v>1</v>
      </c>
      <c r="K19" s="71"/>
      <c r="L19" s="72">
        <f>H19/D19</f>
        <v>0</v>
      </c>
      <c r="M19" s="73"/>
    </row>
    <row r="20" spans="1:13">
      <c r="A20" s="22" t="s">
        <v>15</v>
      </c>
      <c r="B20" s="53">
        <v>3</v>
      </c>
      <c r="C20" s="54"/>
      <c r="D20" s="53">
        <f t="shared" si="0"/>
        <v>72</v>
      </c>
      <c r="E20" s="54"/>
      <c r="F20" s="65">
        <f t="shared" ref="F20:F26" si="1">D20-H20</f>
        <v>66</v>
      </c>
      <c r="G20" s="65"/>
      <c r="H20" s="66">
        <v>6</v>
      </c>
      <c r="I20" s="67"/>
      <c r="J20" s="68">
        <f t="shared" ref="J20:J29" si="2">F20/D20</f>
        <v>0.91666666666666663</v>
      </c>
      <c r="K20" s="68"/>
      <c r="L20" s="55">
        <f t="shared" ref="L20:L26" si="3">H20/D20</f>
        <v>8.3333333333333329E-2</v>
      </c>
      <c r="M20" s="57"/>
    </row>
    <row r="21" spans="1:13">
      <c r="A21" s="22" t="s">
        <v>16</v>
      </c>
      <c r="B21" s="53">
        <v>3</v>
      </c>
      <c r="C21" s="54"/>
      <c r="D21" s="53">
        <f t="shared" si="0"/>
        <v>72</v>
      </c>
      <c r="E21" s="54"/>
      <c r="F21" s="65">
        <f t="shared" si="1"/>
        <v>67</v>
      </c>
      <c r="G21" s="65"/>
      <c r="H21" s="66">
        <v>5</v>
      </c>
      <c r="I21" s="67"/>
      <c r="J21" s="68">
        <f t="shared" si="2"/>
        <v>0.93055555555555558</v>
      </c>
      <c r="K21" s="68"/>
      <c r="L21" s="55">
        <f t="shared" si="3"/>
        <v>6.9444444444444448E-2</v>
      </c>
      <c r="M21" s="57"/>
    </row>
    <row r="22" spans="1:13">
      <c r="A22" s="22" t="s">
        <v>17</v>
      </c>
      <c r="B22" s="53">
        <v>1</v>
      </c>
      <c r="C22" s="54"/>
      <c r="D22" s="53">
        <f t="shared" si="0"/>
        <v>24</v>
      </c>
      <c r="E22" s="54"/>
      <c r="F22" s="65">
        <f t="shared" si="1"/>
        <v>23</v>
      </c>
      <c r="G22" s="65"/>
      <c r="H22" s="66">
        <v>1</v>
      </c>
      <c r="I22" s="67"/>
      <c r="J22" s="68">
        <f t="shared" si="2"/>
        <v>0.95833333333333337</v>
      </c>
      <c r="K22" s="68"/>
      <c r="L22" s="55">
        <f t="shared" si="3"/>
        <v>4.1666666666666664E-2</v>
      </c>
      <c r="M22" s="57"/>
    </row>
    <row r="23" spans="1:13">
      <c r="A23" s="22" t="s">
        <v>18</v>
      </c>
      <c r="B23" s="53">
        <v>5</v>
      </c>
      <c r="C23" s="54"/>
      <c r="D23" s="53">
        <f t="shared" si="0"/>
        <v>120</v>
      </c>
      <c r="E23" s="54"/>
      <c r="F23" s="65">
        <f t="shared" si="1"/>
        <v>92</v>
      </c>
      <c r="G23" s="65"/>
      <c r="H23" s="66">
        <v>28</v>
      </c>
      <c r="I23" s="67"/>
      <c r="J23" s="68">
        <f t="shared" si="2"/>
        <v>0.76666666666666672</v>
      </c>
      <c r="K23" s="68"/>
      <c r="L23" s="55">
        <f t="shared" si="3"/>
        <v>0.23333333333333334</v>
      </c>
      <c r="M23" s="57"/>
    </row>
    <row r="24" spans="1:13">
      <c r="A24" s="22" t="s">
        <v>19</v>
      </c>
      <c r="B24" s="53">
        <v>2</v>
      </c>
      <c r="C24" s="54"/>
      <c r="D24" s="53">
        <f t="shared" si="0"/>
        <v>48</v>
      </c>
      <c r="E24" s="54"/>
      <c r="F24" s="65">
        <f t="shared" si="1"/>
        <v>43</v>
      </c>
      <c r="G24" s="65"/>
      <c r="H24" s="66">
        <v>5</v>
      </c>
      <c r="I24" s="67"/>
      <c r="J24" s="68">
        <f t="shared" si="2"/>
        <v>0.89583333333333337</v>
      </c>
      <c r="K24" s="68"/>
      <c r="L24" s="55">
        <f t="shared" si="3"/>
        <v>0.10416666666666667</v>
      </c>
      <c r="M24" s="57"/>
    </row>
    <row r="25" spans="1:13">
      <c r="A25" s="22" t="s">
        <v>20</v>
      </c>
      <c r="B25" s="53">
        <v>2</v>
      </c>
      <c r="C25" s="54"/>
      <c r="D25" s="69">
        <f>B25*24+2</f>
        <v>50</v>
      </c>
      <c r="E25" s="70"/>
      <c r="F25" s="65">
        <f t="shared" si="1"/>
        <v>34</v>
      </c>
      <c r="G25" s="65"/>
      <c r="H25" s="66">
        <v>16</v>
      </c>
      <c r="I25" s="67"/>
      <c r="J25" s="68">
        <f t="shared" si="2"/>
        <v>0.68</v>
      </c>
      <c r="K25" s="68"/>
      <c r="L25" s="55">
        <f t="shared" si="3"/>
        <v>0.32</v>
      </c>
      <c r="M25" s="57"/>
    </row>
    <row r="26" spans="1:13">
      <c r="A26" s="23" t="s">
        <v>21</v>
      </c>
      <c r="B26" s="53">
        <v>2</v>
      </c>
      <c r="C26" s="54"/>
      <c r="D26" s="53">
        <f>B26*24</f>
        <v>48</v>
      </c>
      <c r="E26" s="54"/>
      <c r="F26" s="65">
        <f t="shared" si="1"/>
        <v>48</v>
      </c>
      <c r="G26" s="65"/>
      <c r="H26" s="66">
        <v>0</v>
      </c>
      <c r="I26" s="67"/>
      <c r="J26" s="68">
        <f t="shared" si="2"/>
        <v>1</v>
      </c>
      <c r="K26" s="68"/>
      <c r="L26" s="55">
        <f t="shared" si="3"/>
        <v>0</v>
      </c>
      <c r="M26" s="57"/>
    </row>
    <row r="27" spans="1:13" ht="15.75" thickBot="1">
      <c r="A27" s="24"/>
      <c r="B27" s="25"/>
      <c r="C27" s="25"/>
      <c r="D27" s="26"/>
      <c r="E27" s="27"/>
      <c r="F27" s="25"/>
      <c r="G27" s="25"/>
      <c r="H27" s="28"/>
      <c r="I27" s="29"/>
      <c r="J27" s="30"/>
      <c r="K27" s="30"/>
      <c r="L27" s="31"/>
      <c r="M27" s="32"/>
    </row>
    <row r="28" spans="1:13">
      <c r="A28" s="17"/>
      <c r="B28" s="58"/>
      <c r="C28" s="59"/>
      <c r="D28" s="58"/>
      <c r="E28" s="59"/>
      <c r="F28" s="58"/>
      <c r="G28" s="59"/>
      <c r="H28" s="60"/>
      <c r="I28" s="61"/>
      <c r="J28" s="62"/>
      <c r="K28" s="63"/>
      <c r="L28" s="62"/>
      <c r="M28" s="64"/>
    </row>
    <row r="29" spans="1:13">
      <c r="A29" s="22" t="s">
        <v>12</v>
      </c>
      <c r="B29" s="53">
        <f>SUM(B19:C28)</f>
        <v>19</v>
      </c>
      <c r="C29" s="54"/>
      <c r="D29" s="53">
        <f>SUM(D19:E28)</f>
        <v>458</v>
      </c>
      <c r="E29" s="54"/>
      <c r="F29" s="53">
        <f>SUM(F19:G28)</f>
        <v>397</v>
      </c>
      <c r="G29" s="54"/>
      <c r="H29" s="53">
        <f>SUM(H19:I28)</f>
        <v>61</v>
      </c>
      <c r="I29" s="54"/>
      <c r="J29" s="55">
        <f t="shared" si="2"/>
        <v>0.86681222707423577</v>
      </c>
      <c r="K29" s="56"/>
      <c r="L29" s="55">
        <f>H29/D29</f>
        <v>0.1331877729257642</v>
      </c>
      <c r="M29" s="57"/>
    </row>
    <row r="30" spans="1:13" ht="15.75" thickBot="1">
      <c r="A30" s="33"/>
      <c r="B30" s="50"/>
      <c r="C30" s="51"/>
      <c r="D30" s="50"/>
      <c r="E30" s="51"/>
      <c r="F30" s="36"/>
      <c r="G30" s="37"/>
      <c r="H30" s="36"/>
      <c r="I30" s="37"/>
      <c r="J30" s="36"/>
      <c r="K30" s="37"/>
      <c r="L30" s="36"/>
      <c r="M30" s="38"/>
    </row>
    <row r="31" spans="1:13">
      <c r="B31" s="52"/>
      <c r="C31" s="52"/>
      <c r="D31" s="52"/>
      <c r="E31" s="52"/>
    </row>
    <row r="32" spans="1:13" ht="15.75" thickBot="1"/>
    <row r="33" spans="1:13">
      <c r="A33" s="39" t="s">
        <v>22</v>
      </c>
      <c r="B33" s="18"/>
      <c r="C33" s="18"/>
      <c r="D33" s="18"/>
      <c r="E33" s="40">
        <f>H29</f>
        <v>61</v>
      </c>
      <c r="F33" s="5"/>
      <c r="H33" s="39" t="s">
        <v>23</v>
      </c>
      <c r="I33" s="18"/>
      <c r="J33" s="18"/>
      <c r="K33" s="18"/>
      <c r="L33" s="41">
        <f>L29</f>
        <v>0.1331877729257642</v>
      </c>
      <c r="M33" s="42" t="s">
        <v>24</v>
      </c>
    </row>
    <row r="34" spans="1:13">
      <c r="A34" s="43"/>
      <c r="B34" s="44"/>
      <c r="C34" s="44" t="s">
        <v>25</v>
      </c>
      <c r="D34" s="44"/>
      <c r="E34" s="45">
        <v>52</v>
      </c>
      <c r="H34" s="43"/>
      <c r="I34" s="44"/>
      <c r="J34" s="44" t="s">
        <v>25</v>
      </c>
      <c r="K34" s="44"/>
      <c r="L34" s="46">
        <f>E34/D29</f>
        <v>0.11353711790393013</v>
      </c>
      <c r="M34" s="45"/>
    </row>
    <row r="35" spans="1:13">
      <c r="A35" s="43"/>
      <c r="B35" s="44"/>
      <c r="C35" s="44" t="s">
        <v>26</v>
      </c>
      <c r="D35" s="44"/>
      <c r="E35" s="45">
        <v>4</v>
      </c>
      <c r="H35" s="43"/>
      <c r="I35" s="44"/>
      <c r="J35" s="44" t="s">
        <v>26</v>
      </c>
      <c r="K35" s="44"/>
      <c r="L35" s="46">
        <f>E35/D29</f>
        <v>8.7336244541484712E-3</v>
      </c>
      <c r="M35" s="45"/>
    </row>
    <row r="36" spans="1:13" ht="15.75" thickBot="1">
      <c r="A36" s="47"/>
      <c r="B36" s="48"/>
      <c r="C36" s="48" t="s">
        <v>27</v>
      </c>
      <c r="D36" s="48"/>
      <c r="E36" s="38">
        <f>E33-E34-E35</f>
        <v>5</v>
      </c>
      <c r="H36" s="47"/>
      <c r="I36" s="48"/>
      <c r="J36" s="48" t="s">
        <v>28</v>
      </c>
      <c r="K36" s="48"/>
      <c r="L36" s="49">
        <f>E36/D29</f>
        <v>1.0917030567685589E-2</v>
      </c>
      <c r="M36" s="38"/>
    </row>
    <row r="37" spans="1:13">
      <c r="A37" s="44"/>
      <c r="B37" s="44"/>
      <c r="C37" s="44"/>
      <c r="D37" s="44"/>
      <c r="E37" s="44"/>
      <c r="G37" s="44"/>
      <c r="H37" s="44"/>
      <c r="I37" s="44"/>
      <c r="J37" s="44"/>
      <c r="K37" s="46"/>
      <c r="L37" s="44"/>
    </row>
    <row r="38" spans="1:13" ht="15.75" thickBot="1">
      <c r="G38" s="44"/>
      <c r="H38" s="44"/>
      <c r="I38" s="44"/>
      <c r="J38" s="44"/>
      <c r="K38" s="44"/>
    </row>
    <row r="39" spans="1:13">
      <c r="A39" s="39" t="s">
        <v>29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21"/>
    </row>
    <row r="40" spans="1:13" ht="15.75" thickBot="1">
      <c r="A40" s="47" t="s">
        <v>30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38"/>
    </row>
  </sheetData>
  <mergeCells count="73">
    <mergeCell ref="L16:M16"/>
    <mergeCell ref="B16:C16"/>
    <mergeCell ref="D16:E16"/>
    <mergeCell ref="F16:G16"/>
    <mergeCell ref="H16:I16"/>
    <mergeCell ref="J16:K16"/>
    <mergeCell ref="D17:E17"/>
    <mergeCell ref="F17:G17"/>
    <mergeCell ref="H17:I17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20:M20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30:C30"/>
    <mergeCell ref="D30:E30"/>
    <mergeCell ref="B31:C31"/>
    <mergeCell ref="D31:E31"/>
    <mergeCell ref="B29:C29"/>
    <mergeCell ref="D29:E29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activeCell="P22" sqref="P22"/>
    </sheetView>
  </sheetViews>
  <sheetFormatPr defaultRowHeight="15"/>
  <cols>
    <col min="1" max="1" width="22.7109375" customWidth="1"/>
    <col min="13" max="13" width="13.42578125" customWidth="1"/>
  </cols>
  <sheetData>
    <row r="2" spans="1:13">
      <c r="B2" s="1"/>
      <c r="C2" s="2"/>
      <c r="D2" s="2"/>
      <c r="F2" s="2"/>
      <c r="G2" s="2"/>
      <c r="H2" s="2"/>
      <c r="I2" s="2"/>
      <c r="J2" s="2"/>
    </row>
    <row r="3" spans="1:13">
      <c r="B3" s="3"/>
      <c r="I3" s="4"/>
      <c r="J3" s="5"/>
      <c r="K3" s="5"/>
    </row>
    <row r="4" spans="1:13" ht="20.25">
      <c r="E4" s="6" t="s">
        <v>0</v>
      </c>
    </row>
    <row r="5" spans="1:13" ht="15.75">
      <c r="E5" s="7" t="s">
        <v>1</v>
      </c>
    </row>
    <row r="10" spans="1:13">
      <c r="B10" s="8" t="s">
        <v>2</v>
      </c>
      <c r="C10" s="8"/>
      <c r="D10" s="8"/>
    </row>
    <row r="11" spans="1:13">
      <c r="D11" s="9" t="s">
        <v>32</v>
      </c>
    </row>
    <row r="13" spans="1:13">
      <c r="A13" t="s">
        <v>3</v>
      </c>
    </row>
    <row r="15" spans="1:13" ht="15.75" thickBot="1"/>
    <row r="16" spans="1:13">
      <c r="A16" s="10" t="s">
        <v>4</v>
      </c>
      <c r="B16" s="76" t="s">
        <v>5</v>
      </c>
      <c r="C16" s="77"/>
      <c r="D16" s="78" t="s">
        <v>6</v>
      </c>
      <c r="E16" s="79"/>
      <c r="F16" s="78" t="s">
        <v>7</v>
      </c>
      <c r="G16" s="79"/>
      <c r="H16" s="78" t="s">
        <v>8</v>
      </c>
      <c r="I16" s="79"/>
      <c r="J16" s="78" t="s">
        <v>9</v>
      </c>
      <c r="K16" s="79"/>
      <c r="L16" s="78" t="s">
        <v>10</v>
      </c>
      <c r="M16" s="80"/>
    </row>
    <row r="17" spans="1:13" ht="15.75" thickBot="1">
      <c r="A17" s="11"/>
      <c r="B17" s="12"/>
      <c r="C17" s="13"/>
      <c r="D17" s="74" t="s">
        <v>11</v>
      </c>
      <c r="E17" s="75"/>
      <c r="F17" s="74" t="s">
        <v>12</v>
      </c>
      <c r="G17" s="75"/>
      <c r="H17" s="74" t="s">
        <v>13</v>
      </c>
      <c r="I17" s="75"/>
      <c r="J17" s="14"/>
      <c r="K17" s="15"/>
      <c r="L17" s="14"/>
      <c r="M17" s="16"/>
    </row>
    <row r="18" spans="1:13">
      <c r="A18" s="17"/>
      <c r="B18" s="18"/>
      <c r="C18" s="18"/>
      <c r="D18" s="19"/>
      <c r="E18" s="20"/>
      <c r="F18" s="18"/>
      <c r="G18" s="18"/>
      <c r="H18" s="19"/>
      <c r="I18" s="20"/>
      <c r="J18" s="18"/>
      <c r="K18" s="18"/>
      <c r="L18" s="19"/>
      <c r="M18" s="21"/>
    </row>
    <row r="19" spans="1:13">
      <c r="A19" s="22" t="s">
        <v>14</v>
      </c>
      <c r="B19" s="69">
        <v>1</v>
      </c>
      <c r="C19" s="70"/>
      <c r="D19" s="69">
        <f t="shared" ref="D19:D24" si="0">B19*24</f>
        <v>24</v>
      </c>
      <c r="E19" s="70"/>
      <c r="F19" s="65">
        <f>D19-H19</f>
        <v>24</v>
      </c>
      <c r="G19" s="65"/>
      <c r="H19" s="66">
        <v>0</v>
      </c>
      <c r="I19" s="67"/>
      <c r="J19" s="71">
        <f>F19/D19</f>
        <v>1</v>
      </c>
      <c r="K19" s="71"/>
      <c r="L19" s="72">
        <f>H19/D19</f>
        <v>0</v>
      </c>
      <c r="M19" s="73"/>
    </row>
    <row r="20" spans="1:13">
      <c r="A20" s="22" t="s">
        <v>15</v>
      </c>
      <c r="B20" s="53">
        <v>3</v>
      </c>
      <c r="C20" s="54"/>
      <c r="D20" s="53">
        <f t="shared" si="0"/>
        <v>72</v>
      </c>
      <c r="E20" s="54"/>
      <c r="F20" s="65">
        <f t="shared" ref="F20:F26" si="1">D20-H20</f>
        <v>63</v>
      </c>
      <c r="G20" s="65"/>
      <c r="H20" s="66">
        <v>9</v>
      </c>
      <c r="I20" s="67"/>
      <c r="J20" s="68">
        <f t="shared" ref="J20:J29" si="2">F20/D20</f>
        <v>0.875</v>
      </c>
      <c r="K20" s="68"/>
      <c r="L20" s="55">
        <f t="shared" ref="L20:L26" si="3">H20/D20</f>
        <v>0.125</v>
      </c>
      <c r="M20" s="57"/>
    </row>
    <row r="21" spans="1:13">
      <c r="A21" s="22" t="s">
        <v>16</v>
      </c>
      <c r="B21" s="53">
        <v>3</v>
      </c>
      <c r="C21" s="54"/>
      <c r="D21" s="53">
        <f t="shared" si="0"/>
        <v>72</v>
      </c>
      <c r="E21" s="54"/>
      <c r="F21" s="65">
        <f t="shared" si="1"/>
        <v>69</v>
      </c>
      <c r="G21" s="65"/>
      <c r="H21" s="66">
        <v>3</v>
      </c>
      <c r="I21" s="67"/>
      <c r="J21" s="68">
        <f t="shared" si="2"/>
        <v>0.95833333333333337</v>
      </c>
      <c r="K21" s="68"/>
      <c r="L21" s="55">
        <f t="shared" si="3"/>
        <v>4.1666666666666664E-2</v>
      </c>
      <c r="M21" s="57"/>
    </row>
    <row r="22" spans="1:13">
      <c r="A22" s="22" t="s">
        <v>17</v>
      </c>
      <c r="B22" s="53">
        <v>1</v>
      </c>
      <c r="C22" s="54"/>
      <c r="D22" s="53">
        <f t="shared" si="0"/>
        <v>24</v>
      </c>
      <c r="E22" s="54"/>
      <c r="F22" s="65">
        <f t="shared" si="1"/>
        <v>23</v>
      </c>
      <c r="G22" s="65"/>
      <c r="H22" s="66">
        <v>1</v>
      </c>
      <c r="I22" s="67"/>
      <c r="J22" s="68">
        <f t="shared" si="2"/>
        <v>0.95833333333333337</v>
      </c>
      <c r="K22" s="68"/>
      <c r="L22" s="55">
        <f t="shared" si="3"/>
        <v>4.1666666666666664E-2</v>
      </c>
      <c r="M22" s="57"/>
    </row>
    <row r="23" spans="1:13">
      <c r="A23" s="22" t="s">
        <v>18</v>
      </c>
      <c r="B23" s="53">
        <v>5</v>
      </c>
      <c r="C23" s="54"/>
      <c r="D23" s="53">
        <f t="shared" si="0"/>
        <v>120</v>
      </c>
      <c r="E23" s="54"/>
      <c r="F23" s="65">
        <f t="shared" si="1"/>
        <v>105</v>
      </c>
      <c r="G23" s="65"/>
      <c r="H23" s="66">
        <v>15</v>
      </c>
      <c r="I23" s="67"/>
      <c r="J23" s="68">
        <f t="shared" si="2"/>
        <v>0.875</v>
      </c>
      <c r="K23" s="68"/>
      <c r="L23" s="55">
        <f t="shared" si="3"/>
        <v>0.125</v>
      </c>
      <c r="M23" s="57"/>
    </row>
    <row r="24" spans="1:13">
      <c r="A24" s="22" t="s">
        <v>19</v>
      </c>
      <c r="B24" s="53">
        <v>2</v>
      </c>
      <c r="C24" s="54"/>
      <c r="D24" s="53">
        <f t="shared" si="0"/>
        <v>48</v>
      </c>
      <c r="E24" s="54"/>
      <c r="F24" s="65">
        <f t="shared" si="1"/>
        <v>42</v>
      </c>
      <c r="G24" s="65"/>
      <c r="H24" s="66">
        <v>6</v>
      </c>
      <c r="I24" s="67"/>
      <c r="J24" s="68">
        <f t="shared" si="2"/>
        <v>0.875</v>
      </c>
      <c r="K24" s="68"/>
      <c r="L24" s="55">
        <f t="shared" si="3"/>
        <v>0.125</v>
      </c>
      <c r="M24" s="57"/>
    </row>
    <row r="25" spans="1:13">
      <c r="A25" s="22" t="s">
        <v>20</v>
      </c>
      <c r="B25" s="53">
        <v>2</v>
      </c>
      <c r="C25" s="54"/>
      <c r="D25" s="69">
        <f>B25*24+2</f>
        <v>50</v>
      </c>
      <c r="E25" s="70"/>
      <c r="F25" s="65">
        <f t="shared" si="1"/>
        <v>37</v>
      </c>
      <c r="G25" s="65"/>
      <c r="H25" s="66">
        <v>13</v>
      </c>
      <c r="I25" s="67"/>
      <c r="J25" s="68">
        <f t="shared" si="2"/>
        <v>0.74</v>
      </c>
      <c r="K25" s="68"/>
      <c r="L25" s="55">
        <f t="shared" si="3"/>
        <v>0.26</v>
      </c>
      <c r="M25" s="57"/>
    </row>
    <row r="26" spans="1:13">
      <c r="A26" s="23" t="s">
        <v>21</v>
      </c>
      <c r="B26" s="53">
        <v>2</v>
      </c>
      <c r="C26" s="54"/>
      <c r="D26" s="53">
        <f>B26*24</f>
        <v>48</v>
      </c>
      <c r="E26" s="54"/>
      <c r="F26" s="65">
        <f t="shared" si="1"/>
        <v>47</v>
      </c>
      <c r="G26" s="65"/>
      <c r="H26" s="66">
        <v>1</v>
      </c>
      <c r="I26" s="67"/>
      <c r="J26" s="68">
        <f t="shared" si="2"/>
        <v>0.97916666666666663</v>
      </c>
      <c r="K26" s="68"/>
      <c r="L26" s="55">
        <f t="shared" si="3"/>
        <v>2.0833333333333332E-2</v>
      </c>
      <c r="M26" s="57"/>
    </row>
    <row r="27" spans="1:13" ht="15.75" thickBot="1">
      <c r="A27" s="24"/>
      <c r="B27" s="25"/>
      <c r="C27" s="25"/>
      <c r="D27" s="34"/>
      <c r="E27" s="35"/>
      <c r="F27" s="25"/>
      <c r="G27" s="25"/>
      <c r="H27" s="28"/>
      <c r="I27" s="29"/>
      <c r="J27" s="30"/>
      <c r="K27" s="30"/>
      <c r="L27" s="31"/>
      <c r="M27" s="32"/>
    </row>
    <row r="28" spans="1:13">
      <c r="A28" s="17"/>
      <c r="B28" s="58"/>
      <c r="C28" s="59"/>
      <c r="D28" s="58"/>
      <c r="E28" s="59"/>
      <c r="F28" s="58"/>
      <c r="G28" s="59"/>
      <c r="H28" s="60"/>
      <c r="I28" s="61"/>
      <c r="J28" s="62"/>
      <c r="K28" s="63"/>
      <c r="L28" s="62"/>
      <c r="M28" s="64"/>
    </row>
    <row r="29" spans="1:13">
      <c r="A29" s="22" t="s">
        <v>12</v>
      </c>
      <c r="B29" s="53">
        <f>SUM(B19:C28)</f>
        <v>19</v>
      </c>
      <c r="C29" s="54"/>
      <c r="D29" s="53">
        <f>SUM(D19:E28)</f>
        <v>458</v>
      </c>
      <c r="E29" s="54"/>
      <c r="F29" s="53">
        <f>SUM(F19:G28)</f>
        <v>410</v>
      </c>
      <c r="G29" s="54"/>
      <c r="H29" s="53">
        <f>SUM(H19:I28)</f>
        <v>48</v>
      </c>
      <c r="I29" s="54"/>
      <c r="J29" s="55">
        <f t="shared" si="2"/>
        <v>0.89519650655021832</v>
      </c>
      <c r="K29" s="56"/>
      <c r="L29" s="55">
        <f>H29/D29</f>
        <v>0.10480349344978165</v>
      </c>
      <c r="M29" s="57"/>
    </row>
    <row r="30" spans="1:13" ht="15.75" thickBot="1">
      <c r="A30" s="33"/>
      <c r="B30" s="50"/>
      <c r="C30" s="51"/>
      <c r="D30" s="50"/>
      <c r="E30" s="51"/>
      <c r="F30" s="36"/>
      <c r="G30" s="37"/>
      <c r="H30" s="36"/>
      <c r="I30" s="37"/>
      <c r="J30" s="36"/>
      <c r="K30" s="37"/>
      <c r="L30" s="36"/>
      <c r="M30" s="38"/>
    </row>
    <row r="31" spans="1:13">
      <c r="B31" s="52"/>
      <c r="C31" s="52"/>
      <c r="D31" s="52"/>
      <c r="E31" s="52"/>
    </row>
    <row r="32" spans="1:13" ht="15.75" thickBot="1"/>
    <row r="33" spans="1:13">
      <c r="A33" s="39" t="s">
        <v>22</v>
      </c>
      <c r="B33" s="18"/>
      <c r="C33" s="18"/>
      <c r="D33" s="18"/>
      <c r="E33" s="40">
        <f>H29</f>
        <v>48</v>
      </c>
      <c r="F33" s="5"/>
      <c r="H33" s="39" t="s">
        <v>23</v>
      </c>
      <c r="I33" s="18"/>
      <c r="J33" s="18"/>
      <c r="K33" s="18"/>
      <c r="L33" s="41">
        <f>L29</f>
        <v>0.10480349344978165</v>
      </c>
      <c r="M33" s="42" t="s">
        <v>24</v>
      </c>
    </row>
    <row r="34" spans="1:13">
      <c r="A34" s="43"/>
      <c r="B34" s="44"/>
      <c r="C34" s="44" t="s">
        <v>25</v>
      </c>
      <c r="D34" s="44"/>
      <c r="E34" s="45">
        <v>30</v>
      </c>
      <c r="H34" s="43"/>
      <c r="I34" s="44"/>
      <c r="J34" s="44" t="s">
        <v>25</v>
      </c>
      <c r="K34" s="44"/>
      <c r="L34" s="46">
        <f>E34/D29</f>
        <v>6.5502183406113537E-2</v>
      </c>
      <c r="M34" s="45"/>
    </row>
    <row r="35" spans="1:13">
      <c r="A35" s="43"/>
      <c r="B35" s="44"/>
      <c r="C35" s="44" t="s">
        <v>26</v>
      </c>
      <c r="D35" s="44"/>
      <c r="E35" s="45">
        <v>11</v>
      </c>
      <c r="H35" s="43"/>
      <c r="I35" s="44"/>
      <c r="J35" s="44" t="s">
        <v>26</v>
      </c>
      <c r="K35" s="44"/>
      <c r="L35" s="46">
        <f>E35/D29</f>
        <v>2.4017467248908297E-2</v>
      </c>
      <c r="M35" s="45"/>
    </row>
    <row r="36" spans="1:13" ht="15.75" thickBot="1">
      <c r="A36" s="47"/>
      <c r="B36" s="48"/>
      <c r="C36" s="48" t="s">
        <v>27</v>
      </c>
      <c r="D36" s="48"/>
      <c r="E36" s="38">
        <f>E33-E34-E35</f>
        <v>7</v>
      </c>
      <c r="H36" s="47"/>
      <c r="I36" s="48"/>
      <c r="J36" s="48" t="s">
        <v>28</v>
      </c>
      <c r="K36" s="48"/>
      <c r="L36" s="49">
        <f>E36/D29</f>
        <v>1.5283842794759825E-2</v>
      </c>
      <c r="M36" s="38"/>
    </row>
    <row r="37" spans="1:13">
      <c r="A37" s="44"/>
      <c r="B37" s="44"/>
      <c r="C37" s="44"/>
      <c r="D37" s="44"/>
      <c r="E37" s="44"/>
      <c r="G37" s="44"/>
      <c r="H37" s="44"/>
      <c r="I37" s="44"/>
      <c r="J37" s="44"/>
      <c r="K37" s="46"/>
      <c r="L37" s="44"/>
    </row>
    <row r="38" spans="1:13" ht="15.75" thickBot="1">
      <c r="G38" s="44"/>
      <c r="H38" s="44"/>
      <c r="I38" s="44"/>
      <c r="J38" s="44"/>
      <c r="K38" s="44"/>
    </row>
    <row r="39" spans="1:13">
      <c r="A39" s="39" t="s">
        <v>29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21"/>
    </row>
    <row r="40" spans="1:13" ht="15.75" thickBot="1">
      <c r="A40" s="47" t="s">
        <v>30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38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26:C26"/>
    <mergeCell ref="D26:E26"/>
    <mergeCell ref="F26:G26"/>
    <mergeCell ref="H26:I26"/>
    <mergeCell ref="J26:K26"/>
    <mergeCell ref="L26:M26"/>
    <mergeCell ref="B25:C25"/>
    <mergeCell ref="D25:E25"/>
    <mergeCell ref="F25:G25"/>
    <mergeCell ref="H25:I25"/>
    <mergeCell ref="J25:K25"/>
    <mergeCell ref="L25:M25"/>
    <mergeCell ref="B24:C24"/>
    <mergeCell ref="D24:E24"/>
    <mergeCell ref="F24:G24"/>
    <mergeCell ref="H24:I24"/>
    <mergeCell ref="J24:K24"/>
    <mergeCell ref="L24:M24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B16:C16"/>
    <mergeCell ref="D16:E16"/>
    <mergeCell ref="F16:G16"/>
    <mergeCell ref="H16:I16"/>
    <mergeCell ref="J16:K16"/>
    <mergeCell ref="L16:M16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activeCell="E36" sqref="E36"/>
    </sheetView>
  </sheetViews>
  <sheetFormatPr defaultRowHeight="15"/>
  <cols>
    <col min="1" max="1" width="24.5703125" customWidth="1"/>
    <col min="13" max="13" width="12.85546875" customWidth="1"/>
  </cols>
  <sheetData>
    <row r="2" spans="1:13">
      <c r="B2" s="1"/>
      <c r="C2" s="2"/>
      <c r="D2" s="2"/>
      <c r="F2" s="2"/>
      <c r="G2" s="2"/>
      <c r="H2" s="2"/>
      <c r="I2" s="2"/>
      <c r="J2" s="2"/>
    </row>
    <row r="3" spans="1:13">
      <c r="B3" s="3"/>
      <c r="I3" s="4"/>
      <c r="J3" s="5"/>
      <c r="K3" s="5"/>
    </row>
    <row r="4" spans="1:13" ht="20.25">
      <c r="E4" s="6" t="s">
        <v>0</v>
      </c>
    </row>
    <row r="5" spans="1:13" ht="15.75">
      <c r="E5" s="7" t="s">
        <v>1</v>
      </c>
    </row>
    <row r="10" spans="1:13">
      <c r="B10" s="8" t="s">
        <v>2</v>
      </c>
      <c r="C10" s="8"/>
      <c r="D10" s="8"/>
    </row>
    <row r="11" spans="1:13">
      <c r="D11" s="9" t="s">
        <v>33</v>
      </c>
    </row>
    <row r="13" spans="1:13">
      <c r="A13" t="s">
        <v>3</v>
      </c>
    </row>
    <row r="15" spans="1:13" ht="15.75" thickBot="1"/>
    <row r="16" spans="1:13">
      <c r="A16" s="10" t="s">
        <v>4</v>
      </c>
      <c r="B16" s="76" t="s">
        <v>5</v>
      </c>
      <c r="C16" s="77"/>
      <c r="D16" s="78" t="s">
        <v>6</v>
      </c>
      <c r="E16" s="79"/>
      <c r="F16" s="78" t="s">
        <v>7</v>
      </c>
      <c r="G16" s="79"/>
      <c r="H16" s="78" t="s">
        <v>8</v>
      </c>
      <c r="I16" s="79"/>
      <c r="J16" s="78" t="s">
        <v>9</v>
      </c>
      <c r="K16" s="79"/>
      <c r="L16" s="78" t="s">
        <v>10</v>
      </c>
      <c r="M16" s="80"/>
    </row>
    <row r="17" spans="1:13" ht="15.75" thickBot="1">
      <c r="A17" s="11"/>
      <c r="B17" s="12"/>
      <c r="C17" s="13"/>
      <c r="D17" s="74" t="s">
        <v>11</v>
      </c>
      <c r="E17" s="75"/>
      <c r="F17" s="74" t="s">
        <v>12</v>
      </c>
      <c r="G17" s="75"/>
      <c r="H17" s="74" t="s">
        <v>13</v>
      </c>
      <c r="I17" s="75"/>
      <c r="J17" s="14"/>
      <c r="K17" s="15"/>
      <c r="L17" s="14"/>
      <c r="M17" s="16"/>
    </row>
    <row r="18" spans="1:13">
      <c r="A18" s="17"/>
      <c r="B18" s="18"/>
      <c r="C18" s="18"/>
      <c r="D18" s="19"/>
      <c r="E18" s="20"/>
      <c r="F18" s="18"/>
      <c r="G18" s="18"/>
      <c r="H18" s="19"/>
      <c r="I18" s="20"/>
      <c r="J18" s="18"/>
      <c r="K18" s="18"/>
      <c r="L18" s="19"/>
      <c r="M18" s="21"/>
    </row>
    <row r="19" spans="1:13">
      <c r="A19" s="22" t="s">
        <v>14</v>
      </c>
      <c r="B19" s="69">
        <v>1</v>
      </c>
      <c r="C19" s="70"/>
      <c r="D19" s="69">
        <f>B19*26</f>
        <v>26</v>
      </c>
      <c r="E19" s="70"/>
      <c r="F19" s="65">
        <f>D19-H19</f>
        <v>26</v>
      </c>
      <c r="G19" s="65"/>
      <c r="H19" s="66">
        <v>0</v>
      </c>
      <c r="I19" s="67"/>
      <c r="J19" s="71">
        <f>F19/D19</f>
        <v>1</v>
      </c>
      <c r="K19" s="71"/>
      <c r="L19" s="72">
        <f>H19/D19</f>
        <v>0</v>
      </c>
      <c r="M19" s="73"/>
    </row>
    <row r="20" spans="1:13">
      <c r="A20" s="22" t="s">
        <v>15</v>
      </c>
      <c r="B20" s="53">
        <v>3</v>
      </c>
      <c r="C20" s="54"/>
      <c r="D20" s="53">
        <f>B20*26</f>
        <v>78</v>
      </c>
      <c r="E20" s="54"/>
      <c r="F20" s="65">
        <f t="shared" ref="F20:F26" si="0">D20-H20</f>
        <v>68</v>
      </c>
      <c r="G20" s="65"/>
      <c r="H20" s="66">
        <v>10</v>
      </c>
      <c r="I20" s="67"/>
      <c r="J20" s="68">
        <f t="shared" ref="J20:J29" si="1">F20/D20</f>
        <v>0.87179487179487181</v>
      </c>
      <c r="K20" s="68"/>
      <c r="L20" s="55">
        <f t="shared" ref="L20:L26" si="2">H20/D20</f>
        <v>0.12820512820512819</v>
      </c>
      <c r="M20" s="57"/>
    </row>
    <row r="21" spans="1:13">
      <c r="A21" s="22" t="s">
        <v>16</v>
      </c>
      <c r="B21" s="53">
        <v>3</v>
      </c>
      <c r="C21" s="54"/>
      <c r="D21" s="53">
        <f>B21*26</f>
        <v>78</v>
      </c>
      <c r="E21" s="54"/>
      <c r="F21" s="65">
        <f t="shared" si="0"/>
        <v>76</v>
      </c>
      <c r="G21" s="65"/>
      <c r="H21" s="66">
        <v>2</v>
      </c>
      <c r="I21" s="67"/>
      <c r="J21" s="68">
        <f t="shared" si="1"/>
        <v>0.97435897435897434</v>
      </c>
      <c r="K21" s="68"/>
      <c r="L21" s="55">
        <f t="shared" si="2"/>
        <v>2.564102564102564E-2</v>
      </c>
      <c r="M21" s="57"/>
    </row>
    <row r="22" spans="1:13">
      <c r="A22" s="22" t="s">
        <v>17</v>
      </c>
      <c r="B22" s="53">
        <v>1</v>
      </c>
      <c r="C22" s="54"/>
      <c r="D22" s="53">
        <f>B22*26</f>
        <v>26</v>
      </c>
      <c r="E22" s="54"/>
      <c r="F22" s="65">
        <f t="shared" si="0"/>
        <v>26</v>
      </c>
      <c r="G22" s="65"/>
      <c r="H22" s="66">
        <v>0</v>
      </c>
      <c r="I22" s="67"/>
      <c r="J22" s="68">
        <f t="shared" si="1"/>
        <v>1</v>
      </c>
      <c r="K22" s="68"/>
      <c r="L22" s="55">
        <f t="shared" si="2"/>
        <v>0</v>
      </c>
      <c r="M22" s="57"/>
    </row>
    <row r="23" spans="1:13">
      <c r="A23" s="22" t="s">
        <v>18</v>
      </c>
      <c r="B23" s="53">
        <v>5</v>
      </c>
      <c r="C23" s="54"/>
      <c r="D23" s="53">
        <f>B23*26</f>
        <v>130</v>
      </c>
      <c r="E23" s="54"/>
      <c r="F23" s="65">
        <f t="shared" si="0"/>
        <v>118</v>
      </c>
      <c r="G23" s="65"/>
      <c r="H23" s="66">
        <v>12</v>
      </c>
      <c r="I23" s="67"/>
      <c r="J23" s="68">
        <f t="shared" si="1"/>
        <v>0.90769230769230769</v>
      </c>
      <c r="K23" s="68"/>
      <c r="L23" s="55">
        <f t="shared" si="2"/>
        <v>9.2307692307692313E-2</v>
      </c>
      <c r="M23" s="57"/>
    </row>
    <row r="24" spans="1:13">
      <c r="A24" s="22" t="s">
        <v>19</v>
      </c>
      <c r="B24" s="53">
        <v>2</v>
      </c>
      <c r="C24" s="54"/>
      <c r="D24" s="53">
        <f>B24*26</f>
        <v>52</v>
      </c>
      <c r="E24" s="54"/>
      <c r="F24" s="65">
        <f t="shared" si="0"/>
        <v>48</v>
      </c>
      <c r="G24" s="65"/>
      <c r="H24" s="66">
        <v>4</v>
      </c>
      <c r="I24" s="67"/>
      <c r="J24" s="68">
        <f t="shared" si="1"/>
        <v>0.92307692307692313</v>
      </c>
      <c r="K24" s="68"/>
      <c r="L24" s="55">
        <f t="shared" si="2"/>
        <v>7.6923076923076927E-2</v>
      </c>
      <c r="M24" s="57"/>
    </row>
    <row r="25" spans="1:13">
      <c r="A25" s="22" t="s">
        <v>20</v>
      </c>
      <c r="B25" s="53">
        <v>2</v>
      </c>
      <c r="C25" s="54"/>
      <c r="D25" s="69">
        <f>B25*26+2</f>
        <v>54</v>
      </c>
      <c r="E25" s="70"/>
      <c r="F25" s="65">
        <f t="shared" si="0"/>
        <v>43</v>
      </c>
      <c r="G25" s="65"/>
      <c r="H25" s="66">
        <v>11</v>
      </c>
      <c r="I25" s="67"/>
      <c r="J25" s="68">
        <f t="shared" si="1"/>
        <v>0.79629629629629628</v>
      </c>
      <c r="K25" s="68"/>
      <c r="L25" s="55">
        <f t="shared" si="2"/>
        <v>0.20370370370370369</v>
      </c>
      <c r="M25" s="57"/>
    </row>
    <row r="26" spans="1:13">
      <c r="A26" s="23" t="s">
        <v>21</v>
      </c>
      <c r="B26" s="53">
        <v>2</v>
      </c>
      <c r="C26" s="54"/>
      <c r="D26" s="53">
        <f>B26*26</f>
        <v>52</v>
      </c>
      <c r="E26" s="54"/>
      <c r="F26" s="65">
        <f t="shared" si="0"/>
        <v>52</v>
      </c>
      <c r="G26" s="65"/>
      <c r="H26" s="66">
        <v>0</v>
      </c>
      <c r="I26" s="67"/>
      <c r="J26" s="68">
        <f t="shared" si="1"/>
        <v>1</v>
      </c>
      <c r="K26" s="68"/>
      <c r="L26" s="55">
        <f t="shared" si="2"/>
        <v>0</v>
      </c>
      <c r="M26" s="57"/>
    </row>
    <row r="27" spans="1:13" ht="15.75" thickBot="1">
      <c r="A27" s="24"/>
      <c r="B27" s="25"/>
      <c r="C27" s="25"/>
      <c r="D27" s="34"/>
      <c r="E27" s="35"/>
      <c r="F27" s="25"/>
      <c r="G27" s="25"/>
      <c r="H27" s="28"/>
      <c r="I27" s="29"/>
      <c r="J27" s="30"/>
      <c r="K27" s="30"/>
      <c r="L27" s="31"/>
      <c r="M27" s="32"/>
    </row>
    <row r="28" spans="1:13">
      <c r="A28" s="17"/>
      <c r="B28" s="58"/>
      <c r="C28" s="59"/>
      <c r="D28" s="58"/>
      <c r="E28" s="59"/>
      <c r="F28" s="58"/>
      <c r="G28" s="59"/>
      <c r="H28" s="60"/>
      <c r="I28" s="61"/>
      <c r="J28" s="62"/>
      <c r="K28" s="63"/>
      <c r="L28" s="62"/>
      <c r="M28" s="64"/>
    </row>
    <row r="29" spans="1:13">
      <c r="A29" s="22" t="s">
        <v>12</v>
      </c>
      <c r="B29" s="53">
        <f>SUM(B19:C28)</f>
        <v>19</v>
      </c>
      <c r="C29" s="54"/>
      <c r="D29" s="53">
        <f>SUM(D19:E28)</f>
        <v>496</v>
      </c>
      <c r="E29" s="54"/>
      <c r="F29" s="53">
        <f>SUM(F19:G28)</f>
        <v>457</v>
      </c>
      <c r="G29" s="54"/>
      <c r="H29" s="53">
        <f>SUM(H19:I28)</f>
        <v>39</v>
      </c>
      <c r="I29" s="54"/>
      <c r="J29" s="55">
        <f t="shared" si="1"/>
        <v>0.9213709677419355</v>
      </c>
      <c r="K29" s="56"/>
      <c r="L29" s="55">
        <f>H29/D29</f>
        <v>7.8629032258064516E-2</v>
      </c>
      <c r="M29" s="57"/>
    </row>
    <row r="30" spans="1:13" ht="15.75" thickBot="1">
      <c r="A30" s="33"/>
      <c r="B30" s="50"/>
      <c r="C30" s="51"/>
      <c r="D30" s="50"/>
      <c r="E30" s="51"/>
      <c r="F30" s="36"/>
      <c r="G30" s="37"/>
      <c r="H30" s="36"/>
      <c r="I30" s="37"/>
      <c r="J30" s="36"/>
      <c r="K30" s="37"/>
      <c r="L30" s="36"/>
      <c r="M30" s="38"/>
    </row>
    <row r="31" spans="1:13">
      <c r="B31" s="52"/>
      <c r="C31" s="52"/>
      <c r="D31" s="52"/>
      <c r="E31" s="52"/>
    </row>
    <row r="32" spans="1:13" ht="15.75" thickBot="1"/>
    <row r="33" spans="1:13">
      <c r="A33" s="39" t="s">
        <v>22</v>
      </c>
      <c r="B33" s="18"/>
      <c r="C33" s="18"/>
      <c r="D33" s="18"/>
      <c r="E33" s="40">
        <f>H29</f>
        <v>39</v>
      </c>
      <c r="F33" s="5"/>
      <c r="H33" s="39" t="s">
        <v>23</v>
      </c>
      <c r="I33" s="18"/>
      <c r="J33" s="18"/>
      <c r="K33" s="18"/>
      <c r="L33" s="41">
        <f>L29</f>
        <v>7.8629032258064516E-2</v>
      </c>
      <c r="M33" s="42" t="s">
        <v>24</v>
      </c>
    </row>
    <row r="34" spans="1:13">
      <c r="A34" s="43"/>
      <c r="B34" s="44"/>
      <c r="C34" s="44" t="s">
        <v>25</v>
      </c>
      <c r="D34" s="44"/>
      <c r="E34" s="45">
        <v>27</v>
      </c>
      <c r="H34" s="43"/>
      <c r="I34" s="44"/>
      <c r="J34" s="44" t="s">
        <v>25</v>
      </c>
      <c r="K34" s="44"/>
      <c r="L34" s="46">
        <f>E34/D29</f>
        <v>5.4435483870967742E-2</v>
      </c>
      <c r="M34" s="45"/>
    </row>
    <row r="35" spans="1:13">
      <c r="A35" s="43"/>
      <c r="B35" s="44"/>
      <c r="C35" s="44" t="s">
        <v>26</v>
      </c>
      <c r="D35" s="44"/>
      <c r="E35" s="45">
        <v>8</v>
      </c>
      <c r="H35" s="43"/>
      <c r="I35" s="44"/>
      <c r="J35" s="44" t="s">
        <v>26</v>
      </c>
      <c r="K35" s="44"/>
      <c r="L35" s="46">
        <f>E35/D29</f>
        <v>1.6129032258064516E-2</v>
      </c>
      <c r="M35" s="45"/>
    </row>
    <row r="36" spans="1:13" ht="15.75" thickBot="1">
      <c r="A36" s="47"/>
      <c r="B36" s="48"/>
      <c r="C36" s="48" t="s">
        <v>27</v>
      </c>
      <c r="D36" s="48"/>
      <c r="E36" s="38">
        <f>E33-E34-E35</f>
        <v>4</v>
      </c>
      <c r="H36" s="47"/>
      <c r="I36" s="48"/>
      <c r="J36" s="48" t="s">
        <v>28</v>
      </c>
      <c r="K36" s="48"/>
      <c r="L36" s="49">
        <f>E36/D29</f>
        <v>8.0645161290322578E-3</v>
      </c>
      <c r="M36" s="38"/>
    </row>
    <row r="37" spans="1:13">
      <c r="A37" s="44"/>
      <c r="B37" s="44"/>
      <c r="C37" s="44"/>
      <c r="D37" s="44"/>
      <c r="E37" s="44"/>
      <c r="G37" s="44"/>
      <c r="H37" s="44"/>
      <c r="I37" s="44"/>
      <c r="J37" s="44"/>
      <c r="K37" s="46"/>
      <c r="L37" s="44"/>
    </row>
    <row r="38" spans="1:13" ht="15.75" thickBot="1">
      <c r="G38" s="44"/>
      <c r="H38" s="44"/>
      <c r="I38" s="44"/>
      <c r="J38" s="44"/>
      <c r="K38" s="44"/>
    </row>
    <row r="39" spans="1:13">
      <c r="A39" s="39" t="s">
        <v>29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21"/>
    </row>
    <row r="40" spans="1:13" ht="15.75" thickBot="1">
      <c r="A40" s="47" t="s">
        <v>30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38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26:C26"/>
    <mergeCell ref="D26:E26"/>
    <mergeCell ref="F26:G26"/>
    <mergeCell ref="H26:I26"/>
    <mergeCell ref="J26:K26"/>
    <mergeCell ref="L26:M26"/>
    <mergeCell ref="B25:C25"/>
    <mergeCell ref="D25:E25"/>
    <mergeCell ref="F25:G25"/>
    <mergeCell ref="H25:I25"/>
    <mergeCell ref="J25:K25"/>
    <mergeCell ref="L25:M25"/>
    <mergeCell ref="B24:C24"/>
    <mergeCell ref="D24:E24"/>
    <mergeCell ref="F24:G24"/>
    <mergeCell ref="H24:I24"/>
    <mergeCell ref="J24:K24"/>
    <mergeCell ref="L24:M24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B16:C16"/>
    <mergeCell ref="D16:E16"/>
    <mergeCell ref="F16:G16"/>
    <mergeCell ref="H16:I16"/>
    <mergeCell ref="J16:K16"/>
    <mergeCell ref="L16:M16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activeCell="E36" sqref="E36"/>
    </sheetView>
  </sheetViews>
  <sheetFormatPr defaultRowHeight="15"/>
  <cols>
    <col min="1" max="1" width="24.140625" customWidth="1"/>
    <col min="13" max="13" width="12" customWidth="1"/>
  </cols>
  <sheetData>
    <row r="2" spans="1:13">
      <c r="B2" s="1"/>
      <c r="C2" s="2"/>
      <c r="D2" s="2"/>
      <c r="F2" s="2"/>
      <c r="G2" s="2"/>
      <c r="H2" s="2"/>
      <c r="I2" s="2"/>
      <c r="J2" s="2"/>
    </row>
    <row r="3" spans="1:13">
      <c r="B3" s="3"/>
      <c r="I3" s="4"/>
      <c r="J3" s="5"/>
      <c r="K3" s="5"/>
    </row>
    <row r="4" spans="1:13" ht="20.25">
      <c r="E4" s="6" t="s">
        <v>0</v>
      </c>
    </row>
    <row r="5" spans="1:13" ht="15.75">
      <c r="E5" s="7" t="s">
        <v>1</v>
      </c>
    </row>
    <row r="10" spans="1:13">
      <c r="B10" s="8" t="s">
        <v>2</v>
      </c>
      <c r="C10" s="8"/>
      <c r="D10" s="8"/>
    </row>
    <row r="11" spans="1:13">
      <c r="D11" s="9" t="s">
        <v>34</v>
      </c>
    </row>
    <row r="13" spans="1:13">
      <c r="A13" t="s">
        <v>3</v>
      </c>
    </row>
    <row r="15" spans="1:13" ht="15.75" thickBot="1"/>
    <row r="16" spans="1:13">
      <c r="A16" s="10" t="s">
        <v>4</v>
      </c>
      <c r="B16" s="76" t="s">
        <v>5</v>
      </c>
      <c r="C16" s="77"/>
      <c r="D16" s="78" t="s">
        <v>6</v>
      </c>
      <c r="E16" s="79"/>
      <c r="F16" s="78" t="s">
        <v>7</v>
      </c>
      <c r="G16" s="79"/>
      <c r="H16" s="78" t="s">
        <v>8</v>
      </c>
      <c r="I16" s="79"/>
      <c r="J16" s="78" t="s">
        <v>9</v>
      </c>
      <c r="K16" s="79"/>
      <c r="L16" s="78" t="s">
        <v>10</v>
      </c>
      <c r="M16" s="80"/>
    </row>
    <row r="17" spans="1:13" ht="15.75" thickBot="1">
      <c r="A17" s="11"/>
      <c r="B17" s="12"/>
      <c r="C17" s="13"/>
      <c r="D17" s="74" t="s">
        <v>11</v>
      </c>
      <c r="E17" s="75"/>
      <c r="F17" s="74" t="s">
        <v>12</v>
      </c>
      <c r="G17" s="75"/>
      <c r="H17" s="74" t="s">
        <v>13</v>
      </c>
      <c r="I17" s="75"/>
      <c r="J17" s="14"/>
      <c r="K17" s="15"/>
      <c r="L17" s="14"/>
      <c r="M17" s="16"/>
    </row>
    <row r="18" spans="1:13">
      <c r="A18" s="17"/>
      <c r="B18" s="18"/>
      <c r="C18" s="18"/>
      <c r="D18" s="19"/>
      <c r="E18" s="20"/>
      <c r="F18" s="18"/>
      <c r="G18" s="18"/>
      <c r="H18" s="19"/>
      <c r="I18" s="20"/>
      <c r="J18" s="18"/>
      <c r="K18" s="18"/>
      <c r="L18" s="19"/>
      <c r="M18" s="21"/>
    </row>
    <row r="19" spans="1:13">
      <c r="A19" s="22" t="s">
        <v>14</v>
      </c>
      <c r="B19" s="69">
        <v>1</v>
      </c>
      <c r="C19" s="70"/>
      <c r="D19" s="69">
        <f>B19*25</f>
        <v>25</v>
      </c>
      <c r="E19" s="70"/>
      <c r="F19" s="65">
        <f>D19-H19</f>
        <v>25</v>
      </c>
      <c r="G19" s="65"/>
      <c r="H19" s="66">
        <v>0</v>
      </c>
      <c r="I19" s="67"/>
      <c r="J19" s="71">
        <f>F19/D19</f>
        <v>1</v>
      </c>
      <c r="K19" s="71"/>
      <c r="L19" s="72">
        <f>H19/D19</f>
        <v>0</v>
      </c>
      <c r="M19" s="73"/>
    </row>
    <row r="20" spans="1:13">
      <c r="A20" s="22" t="s">
        <v>15</v>
      </c>
      <c r="B20" s="53">
        <v>3</v>
      </c>
      <c r="C20" s="54"/>
      <c r="D20" s="53">
        <f>B20*25</f>
        <v>75</v>
      </c>
      <c r="E20" s="54"/>
      <c r="F20" s="65">
        <f t="shared" ref="F20:F26" si="0">D20-H20</f>
        <v>67</v>
      </c>
      <c r="G20" s="65"/>
      <c r="H20" s="66">
        <v>8</v>
      </c>
      <c r="I20" s="67"/>
      <c r="J20" s="68">
        <f t="shared" ref="J20:J29" si="1">F20/D20</f>
        <v>0.89333333333333331</v>
      </c>
      <c r="K20" s="68"/>
      <c r="L20" s="55">
        <f t="shared" ref="L20:L26" si="2">H20/D20</f>
        <v>0.10666666666666667</v>
      </c>
      <c r="M20" s="57"/>
    </row>
    <row r="21" spans="1:13">
      <c r="A21" s="22" t="s">
        <v>16</v>
      </c>
      <c r="B21" s="53">
        <v>3</v>
      </c>
      <c r="C21" s="54"/>
      <c r="D21" s="53">
        <f>B21*25</f>
        <v>75</v>
      </c>
      <c r="E21" s="54"/>
      <c r="F21" s="65">
        <f t="shared" si="0"/>
        <v>68</v>
      </c>
      <c r="G21" s="65"/>
      <c r="H21" s="66">
        <v>7</v>
      </c>
      <c r="I21" s="67"/>
      <c r="J21" s="68">
        <f t="shared" si="1"/>
        <v>0.90666666666666662</v>
      </c>
      <c r="K21" s="68"/>
      <c r="L21" s="55">
        <f t="shared" si="2"/>
        <v>9.3333333333333338E-2</v>
      </c>
      <c r="M21" s="57"/>
    </row>
    <row r="22" spans="1:13">
      <c r="A22" s="22" t="s">
        <v>17</v>
      </c>
      <c r="B22" s="53">
        <v>1</v>
      </c>
      <c r="C22" s="54"/>
      <c r="D22" s="53">
        <f>B22*25</f>
        <v>25</v>
      </c>
      <c r="E22" s="54"/>
      <c r="F22" s="65">
        <f t="shared" si="0"/>
        <v>20</v>
      </c>
      <c r="G22" s="65"/>
      <c r="H22" s="66">
        <v>5</v>
      </c>
      <c r="I22" s="67"/>
      <c r="J22" s="68">
        <f t="shared" si="1"/>
        <v>0.8</v>
      </c>
      <c r="K22" s="68"/>
      <c r="L22" s="55">
        <f t="shared" si="2"/>
        <v>0.2</v>
      </c>
      <c r="M22" s="57"/>
    </row>
    <row r="23" spans="1:13">
      <c r="A23" s="22" t="s">
        <v>18</v>
      </c>
      <c r="B23" s="53">
        <v>5</v>
      </c>
      <c r="C23" s="54"/>
      <c r="D23" s="53">
        <f>B23*25</f>
        <v>125</v>
      </c>
      <c r="E23" s="54"/>
      <c r="F23" s="65">
        <f t="shared" si="0"/>
        <v>111</v>
      </c>
      <c r="G23" s="65"/>
      <c r="H23" s="66">
        <v>14</v>
      </c>
      <c r="I23" s="67"/>
      <c r="J23" s="68">
        <f t="shared" si="1"/>
        <v>0.88800000000000001</v>
      </c>
      <c r="K23" s="68"/>
      <c r="L23" s="55">
        <f t="shared" si="2"/>
        <v>0.112</v>
      </c>
      <c r="M23" s="57"/>
    </row>
    <row r="24" spans="1:13">
      <c r="A24" s="22" t="s">
        <v>19</v>
      </c>
      <c r="B24" s="53">
        <v>2</v>
      </c>
      <c r="C24" s="54"/>
      <c r="D24" s="53">
        <f>B24*25</f>
        <v>50</v>
      </c>
      <c r="E24" s="54"/>
      <c r="F24" s="65">
        <f t="shared" si="0"/>
        <v>42</v>
      </c>
      <c r="G24" s="65"/>
      <c r="H24" s="66">
        <v>8</v>
      </c>
      <c r="I24" s="67"/>
      <c r="J24" s="68">
        <f t="shared" si="1"/>
        <v>0.84</v>
      </c>
      <c r="K24" s="68"/>
      <c r="L24" s="55">
        <f t="shared" si="2"/>
        <v>0.16</v>
      </c>
      <c r="M24" s="57"/>
    </row>
    <row r="25" spans="1:13">
      <c r="A25" s="22" t="s">
        <v>20</v>
      </c>
      <c r="B25" s="53">
        <v>2</v>
      </c>
      <c r="C25" s="54"/>
      <c r="D25" s="69">
        <f>B25*25+2</f>
        <v>52</v>
      </c>
      <c r="E25" s="70"/>
      <c r="F25" s="65">
        <f t="shared" si="0"/>
        <v>45</v>
      </c>
      <c r="G25" s="65"/>
      <c r="H25" s="66">
        <v>7</v>
      </c>
      <c r="I25" s="67"/>
      <c r="J25" s="68">
        <f t="shared" si="1"/>
        <v>0.86538461538461542</v>
      </c>
      <c r="K25" s="68"/>
      <c r="L25" s="55">
        <f t="shared" si="2"/>
        <v>0.13461538461538461</v>
      </c>
      <c r="M25" s="57"/>
    </row>
    <row r="26" spans="1:13">
      <c r="A26" s="23" t="s">
        <v>21</v>
      </c>
      <c r="B26" s="53">
        <v>2</v>
      </c>
      <c r="C26" s="54"/>
      <c r="D26" s="53">
        <f>B26*25</f>
        <v>50</v>
      </c>
      <c r="E26" s="54"/>
      <c r="F26" s="65">
        <f t="shared" si="0"/>
        <v>45</v>
      </c>
      <c r="G26" s="65"/>
      <c r="H26" s="66">
        <v>5</v>
      </c>
      <c r="I26" s="67"/>
      <c r="J26" s="68">
        <f t="shared" si="1"/>
        <v>0.9</v>
      </c>
      <c r="K26" s="68"/>
      <c r="L26" s="55">
        <f t="shared" si="2"/>
        <v>0.1</v>
      </c>
      <c r="M26" s="57"/>
    </row>
    <row r="27" spans="1:13" ht="15.75" thickBot="1">
      <c r="A27" s="24"/>
      <c r="B27" s="25"/>
      <c r="C27" s="25"/>
      <c r="D27" s="34"/>
      <c r="E27" s="35"/>
      <c r="F27" s="25"/>
      <c r="G27" s="25"/>
      <c r="H27" s="28"/>
      <c r="I27" s="29"/>
      <c r="J27" s="30"/>
      <c r="K27" s="30"/>
      <c r="L27" s="31"/>
      <c r="M27" s="32"/>
    </row>
    <row r="28" spans="1:13">
      <c r="A28" s="17"/>
      <c r="B28" s="58"/>
      <c r="C28" s="59"/>
      <c r="D28" s="58"/>
      <c r="E28" s="59"/>
      <c r="F28" s="58"/>
      <c r="G28" s="59"/>
      <c r="H28" s="60"/>
      <c r="I28" s="61"/>
      <c r="J28" s="62"/>
      <c r="K28" s="63"/>
      <c r="L28" s="62"/>
      <c r="M28" s="64"/>
    </row>
    <row r="29" spans="1:13">
      <c r="A29" s="22" t="s">
        <v>12</v>
      </c>
      <c r="B29" s="53">
        <f>SUM(B19:C28)</f>
        <v>19</v>
      </c>
      <c r="C29" s="54"/>
      <c r="D29" s="53">
        <f>SUM(D19:E28)</f>
        <v>477</v>
      </c>
      <c r="E29" s="54"/>
      <c r="F29" s="53">
        <f>SUM(F19:G28)</f>
        <v>423</v>
      </c>
      <c r="G29" s="54"/>
      <c r="H29" s="53">
        <f>SUM(H19:I28)</f>
        <v>54</v>
      </c>
      <c r="I29" s="54"/>
      <c r="J29" s="55">
        <f t="shared" si="1"/>
        <v>0.8867924528301887</v>
      </c>
      <c r="K29" s="56"/>
      <c r="L29" s="55">
        <f>H29/D29</f>
        <v>0.11320754716981132</v>
      </c>
      <c r="M29" s="57"/>
    </row>
    <row r="30" spans="1:13" ht="15.75" thickBot="1">
      <c r="A30" s="33"/>
      <c r="B30" s="50"/>
      <c r="C30" s="51"/>
      <c r="D30" s="50"/>
      <c r="E30" s="51"/>
      <c r="F30" s="36"/>
      <c r="G30" s="37"/>
      <c r="H30" s="36"/>
      <c r="I30" s="37"/>
      <c r="J30" s="36"/>
      <c r="K30" s="37"/>
      <c r="L30" s="36"/>
      <c r="M30" s="38"/>
    </row>
    <row r="31" spans="1:13">
      <c r="B31" s="52"/>
      <c r="C31" s="52"/>
      <c r="D31" s="52"/>
      <c r="E31" s="52"/>
    </row>
    <row r="32" spans="1:13" ht="15.75" thickBot="1"/>
    <row r="33" spans="1:13">
      <c r="A33" s="39" t="s">
        <v>22</v>
      </c>
      <c r="B33" s="18"/>
      <c r="C33" s="18"/>
      <c r="D33" s="18"/>
      <c r="E33" s="40">
        <f>H29</f>
        <v>54</v>
      </c>
      <c r="F33" s="5"/>
      <c r="H33" s="39" t="s">
        <v>23</v>
      </c>
      <c r="I33" s="18"/>
      <c r="J33" s="18"/>
      <c r="K33" s="18"/>
      <c r="L33" s="41">
        <f>L29</f>
        <v>0.11320754716981132</v>
      </c>
      <c r="M33" s="42" t="s">
        <v>24</v>
      </c>
    </row>
    <row r="34" spans="1:13">
      <c r="A34" s="43"/>
      <c r="B34" s="44"/>
      <c r="C34" s="44" t="s">
        <v>25</v>
      </c>
      <c r="D34" s="44"/>
      <c r="E34" s="45">
        <v>42</v>
      </c>
      <c r="H34" s="43"/>
      <c r="I34" s="44"/>
      <c r="J34" s="44" t="s">
        <v>25</v>
      </c>
      <c r="K34" s="44"/>
      <c r="L34" s="46">
        <f>E34/D29</f>
        <v>8.8050314465408799E-2</v>
      </c>
      <c r="M34" s="45"/>
    </row>
    <row r="35" spans="1:13">
      <c r="A35" s="43"/>
      <c r="B35" s="44"/>
      <c r="C35" s="44" t="s">
        <v>26</v>
      </c>
      <c r="D35" s="44"/>
      <c r="E35" s="45">
        <v>6</v>
      </c>
      <c r="H35" s="43"/>
      <c r="I35" s="44"/>
      <c r="J35" s="44" t="s">
        <v>26</v>
      </c>
      <c r="K35" s="44"/>
      <c r="L35" s="46">
        <f>E35/D29</f>
        <v>1.2578616352201259E-2</v>
      </c>
      <c r="M35" s="45"/>
    </row>
    <row r="36" spans="1:13" ht="15.75" thickBot="1">
      <c r="A36" s="47"/>
      <c r="B36" s="48"/>
      <c r="C36" s="48" t="s">
        <v>27</v>
      </c>
      <c r="D36" s="48"/>
      <c r="E36" s="38">
        <f>E33-E34-E35</f>
        <v>6</v>
      </c>
      <c r="H36" s="47"/>
      <c r="I36" s="48"/>
      <c r="J36" s="48" t="s">
        <v>28</v>
      </c>
      <c r="K36" s="48"/>
      <c r="L36" s="49">
        <f>E36/D29</f>
        <v>1.2578616352201259E-2</v>
      </c>
      <c r="M36" s="38"/>
    </row>
    <row r="37" spans="1:13">
      <c r="A37" s="44"/>
      <c r="B37" s="44"/>
      <c r="C37" s="44"/>
      <c r="D37" s="44"/>
      <c r="E37" s="44"/>
      <c r="G37" s="44"/>
      <c r="H37" s="44"/>
      <c r="I37" s="44"/>
      <c r="J37" s="44"/>
      <c r="K37" s="46"/>
      <c r="L37" s="44"/>
    </row>
    <row r="38" spans="1:13" ht="15.75" thickBot="1">
      <c r="G38" s="44"/>
      <c r="H38" s="44"/>
      <c r="I38" s="44"/>
      <c r="J38" s="44"/>
      <c r="K38" s="44"/>
    </row>
    <row r="39" spans="1:13">
      <c r="A39" s="39" t="s">
        <v>29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21"/>
    </row>
    <row r="40" spans="1:13" ht="15.75" thickBot="1">
      <c r="A40" s="47" t="s">
        <v>30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38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26:C26"/>
    <mergeCell ref="D26:E26"/>
    <mergeCell ref="F26:G26"/>
    <mergeCell ref="H26:I26"/>
    <mergeCell ref="J26:K26"/>
    <mergeCell ref="L26:M26"/>
    <mergeCell ref="B25:C25"/>
    <mergeCell ref="D25:E25"/>
    <mergeCell ref="F25:G25"/>
    <mergeCell ref="H25:I25"/>
    <mergeCell ref="J25:K25"/>
    <mergeCell ref="L25:M25"/>
    <mergeCell ref="B24:C24"/>
    <mergeCell ref="D24:E24"/>
    <mergeCell ref="F24:G24"/>
    <mergeCell ref="H24:I24"/>
    <mergeCell ref="J24:K24"/>
    <mergeCell ref="L24:M24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B16:C16"/>
    <mergeCell ref="D16:E16"/>
    <mergeCell ref="F16:G16"/>
    <mergeCell ref="H16:I16"/>
    <mergeCell ref="J16:K16"/>
    <mergeCell ref="L16:M1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activeCell="D12" sqref="D12"/>
    </sheetView>
  </sheetViews>
  <sheetFormatPr defaultRowHeight="15"/>
  <cols>
    <col min="1" max="1" width="24.28515625" customWidth="1"/>
    <col min="13" max="13" width="12.28515625" customWidth="1"/>
  </cols>
  <sheetData>
    <row r="2" spans="1:13">
      <c r="B2" s="1"/>
      <c r="C2" s="2"/>
      <c r="D2" s="2"/>
      <c r="F2" s="2"/>
      <c r="G2" s="2"/>
      <c r="H2" s="2"/>
      <c r="I2" s="2"/>
      <c r="J2" s="2"/>
    </row>
    <row r="3" spans="1:13">
      <c r="B3" s="3"/>
      <c r="I3" s="4"/>
      <c r="J3" s="5"/>
      <c r="K3" s="5"/>
    </row>
    <row r="4" spans="1:13" ht="20.25">
      <c r="E4" s="6" t="s">
        <v>0</v>
      </c>
    </row>
    <row r="5" spans="1:13" ht="15.75">
      <c r="E5" s="7" t="s">
        <v>1</v>
      </c>
    </row>
    <row r="10" spans="1:13">
      <c r="B10" s="8" t="s">
        <v>2</v>
      </c>
      <c r="C10" s="8"/>
      <c r="D10" s="8"/>
    </row>
    <row r="11" spans="1:13">
      <c r="D11" s="9" t="s">
        <v>35</v>
      </c>
    </row>
    <row r="13" spans="1:13">
      <c r="A13" t="s">
        <v>3</v>
      </c>
    </row>
    <row r="15" spans="1:13" ht="15.75" thickBot="1"/>
    <row r="16" spans="1:13">
      <c r="A16" s="10" t="s">
        <v>4</v>
      </c>
      <c r="B16" s="76" t="s">
        <v>5</v>
      </c>
      <c r="C16" s="77"/>
      <c r="D16" s="78" t="s">
        <v>6</v>
      </c>
      <c r="E16" s="79"/>
      <c r="F16" s="78" t="s">
        <v>7</v>
      </c>
      <c r="G16" s="79"/>
      <c r="H16" s="78" t="s">
        <v>8</v>
      </c>
      <c r="I16" s="79"/>
      <c r="J16" s="78" t="s">
        <v>9</v>
      </c>
      <c r="K16" s="79"/>
      <c r="L16" s="78" t="s">
        <v>10</v>
      </c>
      <c r="M16" s="80"/>
    </row>
    <row r="17" spans="1:13" ht="15.75" thickBot="1">
      <c r="A17" s="11"/>
      <c r="B17" s="12"/>
      <c r="C17" s="13"/>
      <c r="D17" s="74" t="s">
        <v>11</v>
      </c>
      <c r="E17" s="75"/>
      <c r="F17" s="74" t="s">
        <v>12</v>
      </c>
      <c r="G17" s="75"/>
      <c r="H17" s="74" t="s">
        <v>13</v>
      </c>
      <c r="I17" s="75"/>
      <c r="J17" s="14"/>
      <c r="K17" s="15"/>
      <c r="L17" s="14"/>
      <c r="M17" s="16"/>
    </row>
    <row r="18" spans="1:13">
      <c r="A18" s="17"/>
      <c r="B18" s="18"/>
      <c r="C18" s="18"/>
      <c r="D18" s="19"/>
      <c r="E18" s="20"/>
      <c r="F18" s="18"/>
      <c r="G18" s="18"/>
      <c r="H18" s="19"/>
      <c r="I18" s="20"/>
      <c r="J18" s="18"/>
      <c r="K18" s="18"/>
      <c r="L18" s="19"/>
      <c r="M18" s="21"/>
    </row>
    <row r="19" spans="1:13">
      <c r="A19" s="22" t="s">
        <v>14</v>
      </c>
      <c r="B19" s="69">
        <v>1</v>
      </c>
      <c r="C19" s="70"/>
      <c r="D19" s="69">
        <f>B19*25</f>
        <v>25</v>
      </c>
      <c r="E19" s="70"/>
      <c r="F19" s="65">
        <f>D19-H19</f>
        <v>25</v>
      </c>
      <c r="G19" s="65"/>
      <c r="H19" s="66">
        <v>0</v>
      </c>
      <c r="I19" s="67"/>
      <c r="J19" s="71">
        <f>F19/D19</f>
        <v>1</v>
      </c>
      <c r="K19" s="71"/>
      <c r="L19" s="72">
        <f>H19/D19</f>
        <v>0</v>
      </c>
      <c r="M19" s="73"/>
    </row>
    <row r="20" spans="1:13">
      <c r="A20" s="22" t="s">
        <v>15</v>
      </c>
      <c r="B20" s="53">
        <v>3</v>
      </c>
      <c r="C20" s="54"/>
      <c r="D20" s="53">
        <f>B20*25</f>
        <v>75</v>
      </c>
      <c r="E20" s="54"/>
      <c r="F20" s="65">
        <f t="shared" ref="F20:F26" si="0">D20-H20</f>
        <v>70</v>
      </c>
      <c r="G20" s="65"/>
      <c r="H20" s="66">
        <v>5</v>
      </c>
      <c r="I20" s="67"/>
      <c r="J20" s="68">
        <f t="shared" ref="J20:J29" si="1">F20/D20</f>
        <v>0.93333333333333335</v>
      </c>
      <c r="K20" s="68"/>
      <c r="L20" s="55">
        <f t="shared" ref="L20:L26" si="2">H20/D20</f>
        <v>6.6666666666666666E-2</v>
      </c>
      <c r="M20" s="57"/>
    </row>
    <row r="21" spans="1:13">
      <c r="A21" s="22" t="s">
        <v>16</v>
      </c>
      <c r="B21" s="53">
        <v>3</v>
      </c>
      <c r="C21" s="54"/>
      <c r="D21" s="53">
        <f>B21*25</f>
        <v>75</v>
      </c>
      <c r="E21" s="54"/>
      <c r="F21" s="65">
        <f t="shared" si="0"/>
        <v>69</v>
      </c>
      <c r="G21" s="65"/>
      <c r="H21" s="66">
        <v>6</v>
      </c>
      <c r="I21" s="67"/>
      <c r="J21" s="68">
        <f t="shared" si="1"/>
        <v>0.92</v>
      </c>
      <c r="K21" s="68"/>
      <c r="L21" s="55">
        <f t="shared" si="2"/>
        <v>0.08</v>
      </c>
      <c r="M21" s="57"/>
    </row>
    <row r="22" spans="1:13">
      <c r="A22" s="22" t="s">
        <v>17</v>
      </c>
      <c r="B22" s="53">
        <v>1</v>
      </c>
      <c r="C22" s="54"/>
      <c r="D22" s="53">
        <f>B22*25</f>
        <v>25</v>
      </c>
      <c r="E22" s="54"/>
      <c r="F22" s="65">
        <f t="shared" si="0"/>
        <v>23</v>
      </c>
      <c r="G22" s="65"/>
      <c r="H22" s="66">
        <v>2</v>
      </c>
      <c r="I22" s="67"/>
      <c r="J22" s="68">
        <f t="shared" si="1"/>
        <v>0.92</v>
      </c>
      <c r="K22" s="68"/>
      <c r="L22" s="55">
        <f t="shared" si="2"/>
        <v>0.08</v>
      </c>
      <c r="M22" s="57"/>
    </row>
    <row r="23" spans="1:13">
      <c r="A23" s="22" t="s">
        <v>18</v>
      </c>
      <c r="B23" s="53">
        <v>5</v>
      </c>
      <c r="C23" s="54"/>
      <c r="D23" s="53">
        <f>B23*25</f>
        <v>125</v>
      </c>
      <c r="E23" s="54"/>
      <c r="F23" s="65">
        <f t="shared" si="0"/>
        <v>114</v>
      </c>
      <c r="G23" s="65"/>
      <c r="H23" s="66">
        <v>11</v>
      </c>
      <c r="I23" s="67"/>
      <c r="J23" s="68">
        <f t="shared" si="1"/>
        <v>0.91200000000000003</v>
      </c>
      <c r="K23" s="68"/>
      <c r="L23" s="55">
        <f t="shared" si="2"/>
        <v>8.7999999999999995E-2</v>
      </c>
      <c r="M23" s="57"/>
    </row>
    <row r="24" spans="1:13">
      <c r="A24" s="22" t="s">
        <v>19</v>
      </c>
      <c r="B24" s="53">
        <v>2</v>
      </c>
      <c r="C24" s="54"/>
      <c r="D24" s="53">
        <f>B24*25</f>
        <v>50</v>
      </c>
      <c r="E24" s="54"/>
      <c r="F24" s="65">
        <f t="shared" si="0"/>
        <v>44</v>
      </c>
      <c r="G24" s="65"/>
      <c r="H24" s="66">
        <v>6</v>
      </c>
      <c r="I24" s="67"/>
      <c r="J24" s="68">
        <f t="shared" si="1"/>
        <v>0.88</v>
      </c>
      <c r="K24" s="68"/>
      <c r="L24" s="55">
        <f t="shared" si="2"/>
        <v>0.12</v>
      </c>
      <c r="M24" s="57"/>
    </row>
    <row r="25" spans="1:13">
      <c r="A25" s="22" t="s">
        <v>20</v>
      </c>
      <c r="B25" s="53">
        <v>2</v>
      </c>
      <c r="C25" s="54"/>
      <c r="D25" s="69">
        <f>B25*25+2</f>
        <v>52</v>
      </c>
      <c r="E25" s="70"/>
      <c r="F25" s="65">
        <f t="shared" si="0"/>
        <v>26</v>
      </c>
      <c r="G25" s="65"/>
      <c r="H25" s="66">
        <v>26</v>
      </c>
      <c r="I25" s="67"/>
      <c r="J25" s="68">
        <f t="shared" si="1"/>
        <v>0.5</v>
      </c>
      <c r="K25" s="68"/>
      <c r="L25" s="55">
        <f t="shared" si="2"/>
        <v>0.5</v>
      </c>
      <c r="M25" s="57"/>
    </row>
    <row r="26" spans="1:13">
      <c r="A26" s="23" t="s">
        <v>21</v>
      </c>
      <c r="B26" s="53">
        <v>2</v>
      </c>
      <c r="C26" s="54"/>
      <c r="D26" s="53">
        <f>B26*25</f>
        <v>50</v>
      </c>
      <c r="E26" s="54"/>
      <c r="F26" s="65">
        <f t="shared" si="0"/>
        <v>45</v>
      </c>
      <c r="G26" s="65"/>
      <c r="H26" s="66">
        <v>5</v>
      </c>
      <c r="I26" s="67"/>
      <c r="J26" s="68">
        <f t="shared" si="1"/>
        <v>0.9</v>
      </c>
      <c r="K26" s="68"/>
      <c r="L26" s="55">
        <f t="shared" si="2"/>
        <v>0.1</v>
      </c>
      <c r="M26" s="57"/>
    </row>
    <row r="27" spans="1:13" ht="15.75" thickBot="1">
      <c r="A27" s="24"/>
      <c r="B27" s="25"/>
      <c r="C27" s="25"/>
      <c r="D27" s="34"/>
      <c r="E27" s="35"/>
      <c r="F27" s="25"/>
      <c r="G27" s="25"/>
      <c r="H27" s="28"/>
      <c r="I27" s="29"/>
      <c r="J27" s="30"/>
      <c r="K27" s="30"/>
      <c r="L27" s="31"/>
      <c r="M27" s="32"/>
    </row>
    <row r="28" spans="1:13">
      <c r="A28" s="17"/>
      <c r="B28" s="58"/>
      <c r="C28" s="59"/>
      <c r="D28" s="58"/>
      <c r="E28" s="59"/>
      <c r="F28" s="58"/>
      <c r="G28" s="59"/>
      <c r="H28" s="60"/>
      <c r="I28" s="61"/>
      <c r="J28" s="62"/>
      <c r="K28" s="63"/>
      <c r="L28" s="62"/>
      <c r="M28" s="64"/>
    </row>
    <row r="29" spans="1:13">
      <c r="A29" s="22" t="s">
        <v>12</v>
      </c>
      <c r="B29" s="53">
        <f>SUM(B19:C28)</f>
        <v>19</v>
      </c>
      <c r="C29" s="54"/>
      <c r="D29" s="53">
        <f>SUM(D19:E28)</f>
        <v>477</v>
      </c>
      <c r="E29" s="54"/>
      <c r="F29" s="53">
        <f>SUM(F19:G28)</f>
        <v>416</v>
      </c>
      <c r="G29" s="54"/>
      <c r="H29" s="53">
        <f>SUM(H19:I28)</f>
        <v>61</v>
      </c>
      <c r="I29" s="54"/>
      <c r="J29" s="55">
        <f t="shared" si="1"/>
        <v>0.8721174004192872</v>
      </c>
      <c r="K29" s="56"/>
      <c r="L29" s="55">
        <f>H29/D29</f>
        <v>0.1278825995807128</v>
      </c>
      <c r="M29" s="57"/>
    </row>
    <row r="30" spans="1:13" ht="15.75" thickBot="1">
      <c r="A30" s="33"/>
      <c r="B30" s="50"/>
      <c r="C30" s="51"/>
      <c r="D30" s="50"/>
      <c r="E30" s="51"/>
      <c r="F30" s="36"/>
      <c r="G30" s="37"/>
      <c r="H30" s="36"/>
      <c r="I30" s="37"/>
      <c r="J30" s="36"/>
      <c r="K30" s="37"/>
      <c r="L30" s="36"/>
      <c r="M30" s="38"/>
    </row>
    <row r="31" spans="1:13">
      <c r="B31" s="52"/>
      <c r="C31" s="52"/>
      <c r="D31" s="52"/>
      <c r="E31" s="52"/>
    </row>
    <row r="32" spans="1:13" ht="15.75" thickBot="1"/>
    <row r="33" spans="1:13">
      <c r="A33" s="39" t="s">
        <v>22</v>
      </c>
      <c r="B33" s="18"/>
      <c r="C33" s="18"/>
      <c r="D33" s="18"/>
      <c r="E33" s="40">
        <f>H29</f>
        <v>61</v>
      </c>
      <c r="F33" s="5"/>
      <c r="H33" s="39" t="s">
        <v>23</v>
      </c>
      <c r="I33" s="18"/>
      <c r="J33" s="18"/>
      <c r="K33" s="18"/>
      <c r="L33" s="41">
        <f>L29</f>
        <v>0.1278825995807128</v>
      </c>
      <c r="M33" s="42" t="s">
        <v>24</v>
      </c>
    </row>
    <row r="34" spans="1:13">
      <c r="A34" s="43"/>
      <c r="B34" s="44"/>
      <c r="C34" s="44" t="s">
        <v>25</v>
      </c>
      <c r="D34" s="44"/>
      <c r="E34" s="45">
        <v>61</v>
      </c>
      <c r="H34" s="43"/>
      <c r="I34" s="44"/>
      <c r="J34" s="44" t="s">
        <v>25</v>
      </c>
      <c r="K34" s="44"/>
      <c r="L34" s="46">
        <f>E34/D29</f>
        <v>0.1278825995807128</v>
      </c>
      <c r="M34" s="45"/>
    </row>
    <row r="35" spans="1:13">
      <c r="A35" s="43"/>
      <c r="B35" s="44"/>
      <c r="C35" s="44" t="s">
        <v>26</v>
      </c>
      <c r="D35" s="44"/>
      <c r="E35" s="45">
        <v>0</v>
      </c>
      <c r="H35" s="43"/>
      <c r="I35" s="44"/>
      <c r="J35" s="44" t="s">
        <v>26</v>
      </c>
      <c r="K35" s="44"/>
      <c r="L35" s="46">
        <f>E35/D29</f>
        <v>0</v>
      </c>
      <c r="M35" s="45"/>
    </row>
    <row r="36" spans="1:13" ht="15.75" thickBot="1">
      <c r="A36" s="47"/>
      <c r="B36" s="48"/>
      <c r="C36" s="48" t="s">
        <v>27</v>
      </c>
      <c r="D36" s="48"/>
      <c r="E36" s="38">
        <f>E33-E34-E35</f>
        <v>0</v>
      </c>
      <c r="H36" s="47"/>
      <c r="I36" s="48"/>
      <c r="J36" s="48" t="s">
        <v>28</v>
      </c>
      <c r="K36" s="48"/>
      <c r="L36" s="49">
        <f>E36/D29</f>
        <v>0</v>
      </c>
      <c r="M36" s="38"/>
    </row>
    <row r="37" spans="1:13">
      <c r="A37" s="44"/>
      <c r="B37" s="44"/>
      <c r="C37" s="44"/>
      <c r="D37" s="44"/>
      <c r="E37" s="44"/>
      <c r="G37" s="44"/>
      <c r="H37" s="44"/>
      <c r="I37" s="44"/>
      <c r="J37" s="44"/>
      <c r="K37" s="46"/>
      <c r="L37" s="44"/>
    </row>
    <row r="38" spans="1:13" ht="15.75" thickBot="1">
      <c r="G38" s="44"/>
      <c r="H38" s="44"/>
      <c r="I38" s="44"/>
      <c r="J38" s="44"/>
      <c r="K38" s="44"/>
    </row>
    <row r="39" spans="1:13">
      <c r="A39" s="39" t="s">
        <v>29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21"/>
    </row>
    <row r="40" spans="1:13" ht="15.75" thickBot="1">
      <c r="A40" s="47" t="s">
        <v>30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38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26:C26"/>
    <mergeCell ref="D26:E26"/>
    <mergeCell ref="F26:G26"/>
    <mergeCell ref="H26:I26"/>
    <mergeCell ref="J26:K26"/>
    <mergeCell ref="L26:M26"/>
    <mergeCell ref="B25:C25"/>
    <mergeCell ref="D25:E25"/>
    <mergeCell ref="F25:G25"/>
    <mergeCell ref="H25:I25"/>
    <mergeCell ref="J25:K25"/>
    <mergeCell ref="L25:M25"/>
    <mergeCell ref="B24:C24"/>
    <mergeCell ref="D24:E24"/>
    <mergeCell ref="F24:G24"/>
    <mergeCell ref="H24:I24"/>
    <mergeCell ref="J24:K24"/>
    <mergeCell ref="L24:M24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B16:C16"/>
    <mergeCell ref="D16:E16"/>
    <mergeCell ref="F16:G16"/>
    <mergeCell ref="H16:I16"/>
    <mergeCell ref="J16:K16"/>
    <mergeCell ref="L16:M1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sqref="A1:M40"/>
    </sheetView>
  </sheetViews>
  <sheetFormatPr defaultRowHeight="15"/>
  <cols>
    <col min="1" max="1" width="23.140625" customWidth="1"/>
  </cols>
  <sheetData>
    <row r="2" spans="1:13">
      <c r="B2" s="1"/>
      <c r="C2" s="2"/>
      <c r="D2" s="2"/>
      <c r="F2" s="2"/>
      <c r="G2" s="2"/>
      <c r="H2" s="2"/>
      <c r="I2" s="2"/>
      <c r="J2" s="2"/>
    </row>
    <row r="3" spans="1:13">
      <c r="B3" s="3"/>
      <c r="I3" s="4"/>
      <c r="J3" s="5"/>
      <c r="K3" s="5"/>
    </row>
    <row r="4" spans="1:13" ht="20.25">
      <c r="E4" s="6" t="s">
        <v>0</v>
      </c>
    </row>
    <row r="5" spans="1:13" ht="15.75">
      <c r="E5" s="7" t="s">
        <v>1</v>
      </c>
    </row>
    <row r="10" spans="1:13">
      <c r="B10" s="8" t="s">
        <v>2</v>
      </c>
      <c r="C10" s="8"/>
      <c r="D10" s="8"/>
    </row>
    <row r="11" spans="1:13">
      <c r="D11" s="9" t="s">
        <v>36</v>
      </c>
    </row>
    <row r="13" spans="1:13">
      <c r="A13" t="s">
        <v>3</v>
      </c>
    </row>
    <row r="15" spans="1:13" ht="15.75" thickBot="1"/>
    <row r="16" spans="1:13">
      <c r="A16" s="10" t="s">
        <v>4</v>
      </c>
      <c r="B16" s="76" t="s">
        <v>5</v>
      </c>
      <c r="C16" s="77"/>
      <c r="D16" s="78" t="s">
        <v>6</v>
      </c>
      <c r="E16" s="79"/>
      <c r="F16" s="78" t="s">
        <v>7</v>
      </c>
      <c r="G16" s="79"/>
      <c r="H16" s="78" t="s">
        <v>8</v>
      </c>
      <c r="I16" s="79"/>
      <c r="J16" s="78" t="s">
        <v>9</v>
      </c>
      <c r="K16" s="79"/>
      <c r="L16" s="78" t="s">
        <v>10</v>
      </c>
      <c r="M16" s="80"/>
    </row>
    <row r="17" spans="1:13" ht="15.75" thickBot="1">
      <c r="A17" s="11"/>
      <c r="B17" s="12"/>
      <c r="C17" s="13"/>
      <c r="D17" s="74" t="s">
        <v>11</v>
      </c>
      <c r="E17" s="75"/>
      <c r="F17" s="74" t="s">
        <v>12</v>
      </c>
      <c r="G17" s="75"/>
      <c r="H17" s="74" t="s">
        <v>13</v>
      </c>
      <c r="I17" s="75"/>
      <c r="J17" s="14"/>
      <c r="K17" s="15"/>
      <c r="L17" s="14"/>
      <c r="M17" s="16"/>
    </row>
    <row r="18" spans="1:13">
      <c r="A18" s="17"/>
      <c r="B18" s="18"/>
      <c r="C18" s="18"/>
      <c r="D18" s="19"/>
      <c r="E18" s="20"/>
      <c r="F18" s="18"/>
      <c r="G18" s="18"/>
      <c r="H18" s="19"/>
      <c r="I18" s="20"/>
      <c r="J18" s="18"/>
      <c r="K18" s="18"/>
      <c r="L18" s="19"/>
      <c r="M18" s="21"/>
    </row>
    <row r="19" spans="1:13">
      <c r="A19" s="22" t="s">
        <v>14</v>
      </c>
      <c r="B19" s="69">
        <v>1</v>
      </c>
      <c r="C19" s="70"/>
      <c r="D19" s="69">
        <f>B19*25</f>
        <v>25</v>
      </c>
      <c r="E19" s="70"/>
      <c r="F19" s="65">
        <f>D19-H19</f>
        <v>25</v>
      </c>
      <c r="G19" s="65"/>
      <c r="H19" s="66">
        <v>0</v>
      </c>
      <c r="I19" s="67"/>
      <c r="J19" s="71">
        <f>F19/D19</f>
        <v>1</v>
      </c>
      <c r="K19" s="71"/>
      <c r="L19" s="72">
        <f>H19/D19</f>
        <v>0</v>
      </c>
      <c r="M19" s="73"/>
    </row>
    <row r="20" spans="1:13">
      <c r="A20" s="22" t="s">
        <v>15</v>
      </c>
      <c r="B20" s="53">
        <v>3</v>
      </c>
      <c r="C20" s="54"/>
      <c r="D20" s="53">
        <f>B20*25</f>
        <v>75</v>
      </c>
      <c r="E20" s="54"/>
      <c r="F20" s="65">
        <f t="shared" ref="F20:F26" si="0">D20-H20</f>
        <v>69</v>
      </c>
      <c r="G20" s="65"/>
      <c r="H20" s="66">
        <v>6</v>
      </c>
      <c r="I20" s="67"/>
      <c r="J20" s="68">
        <f t="shared" ref="J20:J29" si="1">F20/D20</f>
        <v>0.92</v>
      </c>
      <c r="K20" s="68"/>
      <c r="L20" s="55">
        <f t="shared" ref="L20:L26" si="2">H20/D20</f>
        <v>0.08</v>
      </c>
      <c r="M20" s="57"/>
    </row>
    <row r="21" spans="1:13">
      <c r="A21" s="22" t="s">
        <v>16</v>
      </c>
      <c r="B21" s="53">
        <v>3</v>
      </c>
      <c r="C21" s="54"/>
      <c r="D21" s="53">
        <f>B21*25</f>
        <v>75</v>
      </c>
      <c r="E21" s="54"/>
      <c r="F21" s="65">
        <f t="shared" si="0"/>
        <v>64</v>
      </c>
      <c r="G21" s="65"/>
      <c r="H21" s="66">
        <v>11</v>
      </c>
      <c r="I21" s="67"/>
      <c r="J21" s="68">
        <f t="shared" si="1"/>
        <v>0.85333333333333339</v>
      </c>
      <c r="K21" s="68"/>
      <c r="L21" s="55">
        <f t="shared" si="2"/>
        <v>0.14666666666666667</v>
      </c>
      <c r="M21" s="57"/>
    </row>
    <row r="22" spans="1:13">
      <c r="A22" s="22" t="s">
        <v>17</v>
      </c>
      <c r="B22" s="53">
        <v>1</v>
      </c>
      <c r="C22" s="54"/>
      <c r="D22" s="53">
        <f>B22*25</f>
        <v>25</v>
      </c>
      <c r="E22" s="54"/>
      <c r="F22" s="65">
        <f t="shared" si="0"/>
        <v>17</v>
      </c>
      <c r="G22" s="65"/>
      <c r="H22" s="66">
        <v>8</v>
      </c>
      <c r="I22" s="67"/>
      <c r="J22" s="68">
        <f t="shared" si="1"/>
        <v>0.68</v>
      </c>
      <c r="K22" s="68"/>
      <c r="L22" s="55">
        <f t="shared" si="2"/>
        <v>0.32</v>
      </c>
      <c r="M22" s="57"/>
    </row>
    <row r="23" spans="1:13">
      <c r="A23" s="22" t="s">
        <v>18</v>
      </c>
      <c r="B23" s="53">
        <v>5</v>
      </c>
      <c r="C23" s="54"/>
      <c r="D23" s="53">
        <f>B23*25</f>
        <v>125</v>
      </c>
      <c r="E23" s="54"/>
      <c r="F23" s="65">
        <f t="shared" si="0"/>
        <v>115</v>
      </c>
      <c r="G23" s="65"/>
      <c r="H23" s="66">
        <v>10</v>
      </c>
      <c r="I23" s="67"/>
      <c r="J23" s="68">
        <f t="shared" si="1"/>
        <v>0.92</v>
      </c>
      <c r="K23" s="68"/>
      <c r="L23" s="55">
        <f t="shared" si="2"/>
        <v>0.08</v>
      </c>
      <c r="M23" s="57"/>
    </row>
    <row r="24" spans="1:13">
      <c r="A24" s="22" t="s">
        <v>19</v>
      </c>
      <c r="B24" s="53">
        <v>2</v>
      </c>
      <c r="C24" s="54"/>
      <c r="D24" s="53">
        <f>B24*25</f>
        <v>50</v>
      </c>
      <c r="E24" s="54"/>
      <c r="F24" s="65">
        <f t="shared" si="0"/>
        <v>38</v>
      </c>
      <c r="G24" s="65"/>
      <c r="H24" s="66">
        <v>12</v>
      </c>
      <c r="I24" s="67"/>
      <c r="J24" s="68">
        <f t="shared" si="1"/>
        <v>0.76</v>
      </c>
      <c r="K24" s="68"/>
      <c r="L24" s="55">
        <f t="shared" si="2"/>
        <v>0.24</v>
      </c>
      <c r="M24" s="57"/>
    </row>
    <row r="25" spans="1:13">
      <c r="A25" s="22" t="s">
        <v>20</v>
      </c>
      <c r="B25" s="53">
        <v>2</v>
      </c>
      <c r="C25" s="54"/>
      <c r="D25" s="69">
        <f>B25*25+2</f>
        <v>52</v>
      </c>
      <c r="E25" s="70"/>
      <c r="F25" s="65">
        <f t="shared" si="0"/>
        <v>21</v>
      </c>
      <c r="G25" s="65"/>
      <c r="H25" s="66">
        <v>31</v>
      </c>
      <c r="I25" s="67"/>
      <c r="J25" s="68">
        <f t="shared" si="1"/>
        <v>0.40384615384615385</v>
      </c>
      <c r="K25" s="68"/>
      <c r="L25" s="55">
        <f t="shared" si="2"/>
        <v>0.59615384615384615</v>
      </c>
      <c r="M25" s="57"/>
    </row>
    <row r="26" spans="1:13">
      <c r="A26" s="23" t="s">
        <v>21</v>
      </c>
      <c r="B26" s="53">
        <v>2</v>
      </c>
      <c r="C26" s="54"/>
      <c r="D26" s="53">
        <f>B26*25</f>
        <v>50</v>
      </c>
      <c r="E26" s="54"/>
      <c r="F26" s="65">
        <f t="shared" si="0"/>
        <v>43</v>
      </c>
      <c r="G26" s="65"/>
      <c r="H26" s="66">
        <v>7</v>
      </c>
      <c r="I26" s="67"/>
      <c r="J26" s="68">
        <f t="shared" si="1"/>
        <v>0.86</v>
      </c>
      <c r="K26" s="68"/>
      <c r="L26" s="55">
        <f t="shared" si="2"/>
        <v>0.14000000000000001</v>
      </c>
      <c r="M26" s="57"/>
    </row>
    <row r="27" spans="1:13" ht="15.75" thickBot="1">
      <c r="A27" s="24"/>
      <c r="B27" s="25"/>
      <c r="C27" s="25"/>
      <c r="D27" s="34"/>
      <c r="E27" s="35"/>
      <c r="F27" s="25"/>
      <c r="G27" s="25"/>
      <c r="H27" s="28"/>
      <c r="I27" s="29"/>
      <c r="J27" s="30"/>
      <c r="K27" s="30"/>
      <c r="L27" s="31"/>
      <c r="M27" s="32"/>
    </row>
    <row r="28" spans="1:13">
      <c r="A28" s="17"/>
      <c r="B28" s="58"/>
      <c r="C28" s="59"/>
      <c r="D28" s="58"/>
      <c r="E28" s="59"/>
      <c r="F28" s="58"/>
      <c r="G28" s="59"/>
      <c r="H28" s="60"/>
      <c r="I28" s="61"/>
      <c r="J28" s="62"/>
      <c r="K28" s="63"/>
      <c r="L28" s="62"/>
      <c r="M28" s="64"/>
    </row>
    <row r="29" spans="1:13">
      <c r="A29" s="22" t="s">
        <v>12</v>
      </c>
      <c r="B29" s="53">
        <f>SUM(B19:C28)</f>
        <v>19</v>
      </c>
      <c r="C29" s="54"/>
      <c r="D29" s="53">
        <f>SUM(D19:E28)</f>
        <v>477</v>
      </c>
      <c r="E29" s="54"/>
      <c r="F29" s="53">
        <f>SUM(F19:G28)</f>
        <v>392</v>
      </c>
      <c r="G29" s="54"/>
      <c r="H29" s="53">
        <f>SUM(H19:I28)</f>
        <v>85</v>
      </c>
      <c r="I29" s="54"/>
      <c r="J29" s="55">
        <f t="shared" si="1"/>
        <v>0.82180293501048218</v>
      </c>
      <c r="K29" s="56"/>
      <c r="L29" s="55">
        <f>H29/D29</f>
        <v>0.17819706498951782</v>
      </c>
      <c r="M29" s="57"/>
    </row>
    <row r="30" spans="1:13" ht="15.75" thickBot="1">
      <c r="A30" s="33"/>
      <c r="B30" s="50"/>
      <c r="C30" s="51"/>
      <c r="D30" s="50"/>
      <c r="E30" s="51"/>
      <c r="F30" s="36"/>
      <c r="G30" s="37"/>
      <c r="H30" s="36"/>
      <c r="I30" s="37"/>
      <c r="J30" s="36"/>
      <c r="K30" s="37"/>
      <c r="L30" s="36"/>
      <c r="M30" s="38"/>
    </row>
    <row r="31" spans="1:13">
      <c r="B31" s="52"/>
      <c r="C31" s="52"/>
      <c r="D31" s="52"/>
      <c r="E31" s="52"/>
    </row>
    <row r="32" spans="1:13" ht="15.75" thickBot="1"/>
    <row r="33" spans="1:13">
      <c r="A33" s="39" t="s">
        <v>22</v>
      </c>
      <c r="B33" s="18"/>
      <c r="C33" s="18"/>
      <c r="D33" s="18"/>
      <c r="E33" s="40">
        <f>H29</f>
        <v>85</v>
      </c>
      <c r="F33" s="5"/>
      <c r="H33" s="39" t="s">
        <v>23</v>
      </c>
      <c r="I33" s="18"/>
      <c r="J33" s="18"/>
      <c r="K33" s="18"/>
      <c r="L33" s="41">
        <f>L29</f>
        <v>0.17819706498951782</v>
      </c>
      <c r="M33" s="42" t="s">
        <v>24</v>
      </c>
    </row>
    <row r="34" spans="1:13">
      <c r="A34" s="43"/>
      <c r="B34" s="44"/>
      <c r="C34" s="44" t="s">
        <v>25</v>
      </c>
      <c r="D34" s="44"/>
      <c r="E34" s="45">
        <v>52</v>
      </c>
      <c r="H34" s="43"/>
      <c r="I34" s="44"/>
      <c r="J34" s="44" t="s">
        <v>25</v>
      </c>
      <c r="K34" s="44"/>
      <c r="L34" s="46">
        <f>E34/D29</f>
        <v>0.1090146750524109</v>
      </c>
      <c r="M34" s="45"/>
    </row>
    <row r="35" spans="1:13">
      <c r="A35" s="43"/>
      <c r="B35" s="44"/>
      <c r="C35" s="44" t="s">
        <v>26</v>
      </c>
      <c r="D35" s="44"/>
      <c r="E35" s="45">
        <v>0</v>
      </c>
      <c r="H35" s="43"/>
      <c r="I35" s="44"/>
      <c r="J35" s="44" t="s">
        <v>26</v>
      </c>
      <c r="K35" s="44"/>
      <c r="L35" s="46">
        <f>E35/D29</f>
        <v>0</v>
      </c>
      <c r="M35" s="45"/>
    </row>
    <row r="36" spans="1:13" ht="15.75" thickBot="1">
      <c r="A36" s="47"/>
      <c r="B36" s="48"/>
      <c r="C36" s="48" t="s">
        <v>27</v>
      </c>
      <c r="D36" s="48"/>
      <c r="E36" s="38">
        <f>E33-E34-E35</f>
        <v>33</v>
      </c>
      <c r="H36" s="47"/>
      <c r="I36" s="48"/>
      <c r="J36" s="48" t="s">
        <v>28</v>
      </c>
      <c r="K36" s="48"/>
      <c r="L36" s="49">
        <f>E36/D29</f>
        <v>6.9182389937106917E-2</v>
      </c>
      <c r="M36" s="38"/>
    </row>
    <row r="37" spans="1:13">
      <c r="A37" s="44"/>
      <c r="B37" s="44"/>
      <c r="C37" s="44"/>
      <c r="D37" s="44"/>
      <c r="E37" s="44"/>
      <c r="G37" s="44"/>
      <c r="H37" s="44"/>
      <c r="I37" s="44"/>
      <c r="J37" s="44"/>
      <c r="K37" s="46"/>
      <c r="L37" s="44"/>
    </row>
    <row r="38" spans="1:13" ht="15.75" thickBot="1">
      <c r="G38" s="44"/>
      <c r="H38" s="44"/>
      <c r="I38" s="44"/>
      <c r="J38" s="44"/>
      <c r="K38" s="44"/>
    </row>
    <row r="39" spans="1:13">
      <c r="A39" s="39" t="s">
        <v>29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21"/>
    </row>
    <row r="40" spans="1:13" ht="15.75" thickBot="1">
      <c r="A40" s="47" t="s">
        <v>30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38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26:C26"/>
    <mergeCell ref="D26:E26"/>
    <mergeCell ref="F26:G26"/>
    <mergeCell ref="H26:I26"/>
    <mergeCell ref="J26:K26"/>
    <mergeCell ref="L26:M26"/>
    <mergeCell ref="B25:C25"/>
    <mergeCell ref="D25:E25"/>
    <mergeCell ref="F25:G25"/>
    <mergeCell ref="H25:I25"/>
    <mergeCell ref="J25:K25"/>
    <mergeCell ref="L25:M25"/>
    <mergeCell ref="B24:C24"/>
    <mergeCell ref="D24:E24"/>
    <mergeCell ref="F24:G24"/>
    <mergeCell ref="H24:I24"/>
    <mergeCell ref="J24:K24"/>
    <mergeCell ref="L24:M24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B16:C16"/>
    <mergeCell ref="D16:E16"/>
    <mergeCell ref="F16:G16"/>
    <mergeCell ref="H16:I16"/>
    <mergeCell ref="J16:K16"/>
    <mergeCell ref="L16:M1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sqref="A1:M40"/>
    </sheetView>
  </sheetViews>
  <sheetFormatPr defaultRowHeight="15"/>
  <cols>
    <col min="1" max="1" width="23.140625" customWidth="1"/>
    <col min="13" max="13" width="13.42578125" customWidth="1"/>
  </cols>
  <sheetData>
    <row r="2" spans="1:13">
      <c r="B2" s="1"/>
      <c r="C2" s="2"/>
      <c r="D2" s="2"/>
      <c r="F2" s="2"/>
      <c r="G2" s="2"/>
      <c r="H2" s="2"/>
      <c r="I2" s="2"/>
      <c r="J2" s="2"/>
    </row>
    <row r="3" spans="1:13">
      <c r="B3" s="3"/>
      <c r="I3" s="4"/>
      <c r="J3" s="5"/>
      <c r="K3" s="5"/>
    </row>
    <row r="4" spans="1:13" ht="20.25">
      <c r="E4" s="6" t="s">
        <v>0</v>
      </c>
    </row>
    <row r="5" spans="1:13" ht="15.75">
      <c r="E5" s="7" t="s">
        <v>1</v>
      </c>
    </row>
    <row r="10" spans="1:13">
      <c r="B10" s="8" t="s">
        <v>2</v>
      </c>
      <c r="C10" s="8"/>
      <c r="D10" s="8"/>
    </row>
    <row r="11" spans="1:13">
      <c r="D11" s="9" t="s">
        <v>37</v>
      </c>
    </row>
    <row r="13" spans="1:13">
      <c r="A13" t="s">
        <v>3</v>
      </c>
    </row>
    <row r="15" spans="1:13" ht="15.75" thickBot="1"/>
    <row r="16" spans="1:13">
      <c r="A16" s="10" t="s">
        <v>4</v>
      </c>
      <c r="B16" s="76" t="s">
        <v>5</v>
      </c>
      <c r="C16" s="77"/>
      <c r="D16" s="78" t="s">
        <v>6</v>
      </c>
      <c r="E16" s="79"/>
      <c r="F16" s="78" t="s">
        <v>7</v>
      </c>
      <c r="G16" s="79"/>
      <c r="H16" s="78" t="s">
        <v>8</v>
      </c>
      <c r="I16" s="79"/>
      <c r="J16" s="78" t="s">
        <v>9</v>
      </c>
      <c r="K16" s="79"/>
      <c r="L16" s="78" t="s">
        <v>10</v>
      </c>
      <c r="M16" s="80"/>
    </row>
    <row r="17" spans="1:13" ht="15.75" thickBot="1">
      <c r="A17" s="11"/>
      <c r="B17" s="12"/>
      <c r="C17" s="13"/>
      <c r="D17" s="74" t="s">
        <v>11</v>
      </c>
      <c r="E17" s="75"/>
      <c r="F17" s="74" t="s">
        <v>12</v>
      </c>
      <c r="G17" s="75"/>
      <c r="H17" s="74" t="s">
        <v>13</v>
      </c>
      <c r="I17" s="75"/>
      <c r="J17" s="14"/>
      <c r="K17" s="15"/>
      <c r="L17" s="14"/>
      <c r="M17" s="16"/>
    </row>
    <row r="18" spans="1:13">
      <c r="A18" s="17"/>
      <c r="B18" s="18"/>
      <c r="C18" s="18"/>
      <c r="D18" s="19"/>
      <c r="E18" s="20"/>
      <c r="F18" s="18"/>
      <c r="G18" s="18"/>
      <c r="H18" s="19"/>
      <c r="I18" s="20"/>
      <c r="J18" s="18"/>
      <c r="K18" s="18"/>
      <c r="L18" s="19"/>
      <c r="M18" s="21"/>
    </row>
    <row r="19" spans="1:13">
      <c r="A19" s="22" t="s">
        <v>14</v>
      </c>
      <c r="B19" s="69">
        <v>1</v>
      </c>
      <c r="C19" s="70"/>
      <c r="D19" s="69">
        <f>B19*25</f>
        <v>25</v>
      </c>
      <c r="E19" s="70"/>
      <c r="F19" s="65">
        <f>D19-H19</f>
        <v>25</v>
      </c>
      <c r="G19" s="65"/>
      <c r="H19" s="66">
        <v>0</v>
      </c>
      <c r="I19" s="67"/>
      <c r="J19" s="71">
        <f>F19/D19</f>
        <v>1</v>
      </c>
      <c r="K19" s="71"/>
      <c r="L19" s="72">
        <f>H19/D19</f>
        <v>0</v>
      </c>
      <c r="M19" s="73"/>
    </row>
    <row r="20" spans="1:13">
      <c r="A20" s="22" t="s">
        <v>15</v>
      </c>
      <c r="B20" s="53">
        <v>3</v>
      </c>
      <c r="C20" s="54"/>
      <c r="D20" s="53">
        <f>B20*25</f>
        <v>75</v>
      </c>
      <c r="E20" s="54"/>
      <c r="F20" s="65">
        <f t="shared" ref="F20:F26" si="0">D20-H20</f>
        <v>70</v>
      </c>
      <c r="G20" s="65"/>
      <c r="H20" s="66">
        <v>5</v>
      </c>
      <c r="I20" s="67"/>
      <c r="J20" s="68">
        <f t="shared" ref="J20:J29" si="1">F20/D20</f>
        <v>0.93333333333333335</v>
      </c>
      <c r="K20" s="68"/>
      <c r="L20" s="55">
        <f t="shared" ref="L20:L26" si="2">H20/D20</f>
        <v>6.6666666666666666E-2</v>
      </c>
      <c r="M20" s="57"/>
    </row>
    <row r="21" spans="1:13">
      <c r="A21" s="22" t="s">
        <v>16</v>
      </c>
      <c r="B21" s="53">
        <v>3</v>
      </c>
      <c r="C21" s="54"/>
      <c r="D21" s="53">
        <f>B21*25</f>
        <v>75</v>
      </c>
      <c r="E21" s="54"/>
      <c r="F21" s="65">
        <f t="shared" si="0"/>
        <v>54</v>
      </c>
      <c r="G21" s="65"/>
      <c r="H21" s="66">
        <v>21</v>
      </c>
      <c r="I21" s="67"/>
      <c r="J21" s="68">
        <f t="shared" si="1"/>
        <v>0.72</v>
      </c>
      <c r="K21" s="68"/>
      <c r="L21" s="55">
        <f t="shared" si="2"/>
        <v>0.28000000000000003</v>
      </c>
      <c r="M21" s="57"/>
    </row>
    <row r="22" spans="1:13">
      <c r="A22" s="22" t="s">
        <v>17</v>
      </c>
      <c r="B22" s="53">
        <v>1</v>
      </c>
      <c r="C22" s="54"/>
      <c r="D22" s="53">
        <f>B22*25</f>
        <v>25</v>
      </c>
      <c r="E22" s="54"/>
      <c r="F22" s="65">
        <f t="shared" si="0"/>
        <v>21</v>
      </c>
      <c r="G22" s="65"/>
      <c r="H22" s="66">
        <v>4</v>
      </c>
      <c r="I22" s="67"/>
      <c r="J22" s="68">
        <f t="shared" si="1"/>
        <v>0.84</v>
      </c>
      <c r="K22" s="68"/>
      <c r="L22" s="55">
        <f t="shared" si="2"/>
        <v>0.16</v>
      </c>
      <c r="M22" s="57"/>
    </row>
    <row r="23" spans="1:13">
      <c r="A23" s="22" t="s">
        <v>18</v>
      </c>
      <c r="B23" s="53">
        <v>5</v>
      </c>
      <c r="C23" s="54"/>
      <c r="D23" s="53">
        <f>B23*25</f>
        <v>125</v>
      </c>
      <c r="E23" s="54"/>
      <c r="F23" s="65">
        <f t="shared" si="0"/>
        <v>92</v>
      </c>
      <c r="G23" s="65"/>
      <c r="H23" s="66">
        <v>33</v>
      </c>
      <c r="I23" s="67"/>
      <c r="J23" s="68">
        <f t="shared" si="1"/>
        <v>0.73599999999999999</v>
      </c>
      <c r="K23" s="68"/>
      <c r="L23" s="55">
        <f t="shared" si="2"/>
        <v>0.26400000000000001</v>
      </c>
      <c r="M23" s="57"/>
    </row>
    <row r="24" spans="1:13">
      <c r="A24" s="22" t="s">
        <v>19</v>
      </c>
      <c r="B24" s="53">
        <v>2</v>
      </c>
      <c r="C24" s="54"/>
      <c r="D24" s="53">
        <f>B24*25</f>
        <v>50</v>
      </c>
      <c r="E24" s="54"/>
      <c r="F24" s="65">
        <f t="shared" si="0"/>
        <v>38</v>
      </c>
      <c r="G24" s="65"/>
      <c r="H24" s="66">
        <v>12</v>
      </c>
      <c r="I24" s="67"/>
      <c r="J24" s="68">
        <f t="shared" si="1"/>
        <v>0.76</v>
      </c>
      <c r="K24" s="68"/>
      <c r="L24" s="55">
        <f t="shared" si="2"/>
        <v>0.24</v>
      </c>
      <c r="M24" s="57"/>
    </row>
    <row r="25" spans="1:13">
      <c r="A25" s="22" t="s">
        <v>20</v>
      </c>
      <c r="B25" s="53">
        <v>2</v>
      </c>
      <c r="C25" s="54"/>
      <c r="D25" s="69">
        <f>B25*25+2</f>
        <v>52</v>
      </c>
      <c r="E25" s="70"/>
      <c r="F25" s="65">
        <f t="shared" si="0"/>
        <v>14</v>
      </c>
      <c r="G25" s="65"/>
      <c r="H25" s="66">
        <v>38</v>
      </c>
      <c r="I25" s="67"/>
      <c r="J25" s="68">
        <f t="shared" si="1"/>
        <v>0.26923076923076922</v>
      </c>
      <c r="K25" s="68"/>
      <c r="L25" s="55">
        <f t="shared" si="2"/>
        <v>0.73076923076923073</v>
      </c>
      <c r="M25" s="57"/>
    </row>
    <row r="26" spans="1:13">
      <c r="A26" s="23" t="s">
        <v>21</v>
      </c>
      <c r="B26" s="53">
        <v>2</v>
      </c>
      <c r="C26" s="54"/>
      <c r="D26" s="53">
        <f>B26*25</f>
        <v>50</v>
      </c>
      <c r="E26" s="54"/>
      <c r="F26" s="65">
        <f t="shared" si="0"/>
        <v>33</v>
      </c>
      <c r="G26" s="65"/>
      <c r="H26" s="66">
        <v>17</v>
      </c>
      <c r="I26" s="67"/>
      <c r="J26" s="68">
        <f t="shared" si="1"/>
        <v>0.66</v>
      </c>
      <c r="K26" s="68"/>
      <c r="L26" s="55">
        <f t="shared" si="2"/>
        <v>0.34</v>
      </c>
      <c r="M26" s="57"/>
    </row>
    <row r="27" spans="1:13" ht="15.75" thickBot="1">
      <c r="A27" s="24"/>
      <c r="B27" s="25"/>
      <c r="C27" s="25"/>
      <c r="D27" s="34"/>
      <c r="E27" s="35"/>
      <c r="F27" s="25"/>
      <c r="G27" s="25"/>
      <c r="H27" s="28"/>
      <c r="I27" s="29"/>
      <c r="J27" s="30"/>
      <c r="K27" s="30"/>
      <c r="L27" s="31"/>
      <c r="M27" s="32"/>
    </row>
    <row r="28" spans="1:13">
      <c r="A28" s="17"/>
      <c r="B28" s="58"/>
      <c r="C28" s="59"/>
      <c r="D28" s="58"/>
      <c r="E28" s="59"/>
      <c r="F28" s="58"/>
      <c r="G28" s="59"/>
      <c r="H28" s="60"/>
      <c r="I28" s="61"/>
      <c r="J28" s="62"/>
      <c r="K28" s="63"/>
      <c r="L28" s="62"/>
      <c r="M28" s="64"/>
    </row>
    <row r="29" spans="1:13">
      <c r="A29" s="22" t="s">
        <v>12</v>
      </c>
      <c r="B29" s="53">
        <f>SUM(B19:C28)</f>
        <v>19</v>
      </c>
      <c r="C29" s="54"/>
      <c r="D29" s="53">
        <f>SUM(D19:E28)</f>
        <v>477</v>
      </c>
      <c r="E29" s="54"/>
      <c r="F29" s="53">
        <f>SUM(F19:G28)</f>
        <v>347</v>
      </c>
      <c r="G29" s="54"/>
      <c r="H29" s="53">
        <f>SUM(H19:I28)</f>
        <v>130</v>
      </c>
      <c r="I29" s="54"/>
      <c r="J29" s="55">
        <f t="shared" si="1"/>
        <v>0.72746331236897277</v>
      </c>
      <c r="K29" s="56"/>
      <c r="L29" s="55">
        <f>H29/D29</f>
        <v>0.27253668763102723</v>
      </c>
      <c r="M29" s="57"/>
    </row>
    <row r="30" spans="1:13" ht="15.75" thickBot="1">
      <c r="A30" s="33"/>
      <c r="B30" s="50"/>
      <c r="C30" s="51"/>
      <c r="D30" s="50"/>
      <c r="E30" s="51"/>
      <c r="F30" s="36"/>
      <c r="G30" s="37"/>
      <c r="H30" s="36"/>
      <c r="I30" s="37"/>
      <c r="J30" s="36"/>
      <c r="K30" s="37"/>
      <c r="L30" s="36"/>
      <c r="M30" s="38"/>
    </row>
    <row r="31" spans="1:13">
      <c r="B31" s="52"/>
      <c r="C31" s="52"/>
      <c r="D31" s="52"/>
      <c r="E31" s="52"/>
    </row>
    <row r="32" spans="1:13" ht="15.75" thickBot="1"/>
    <row r="33" spans="1:13">
      <c r="A33" s="39" t="s">
        <v>22</v>
      </c>
      <c r="B33" s="18"/>
      <c r="C33" s="18"/>
      <c r="D33" s="18"/>
      <c r="E33" s="40">
        <f>H29</f>
        <v>130</v>
      </c>
      <c r="F33" s="5"/>
      <c r="H33" s="39" t="s">
        <v>23</v>
      </c>
      <c r="I33" s="18"/>
      <c r="J33" s="18"/>
      <c r="K33" s="18"/>
      <c r="L33" s="41">
        <f>L29</f>
        <v>0.27253668763102723</v>
      </c>
      <c r="M33" s="42" t="s">
        <v>24</v>
      </c>
    </row>
    <row r="34" spans="1:13">
      <c r="A34" s="43"/>
      <c r="B34" s="44"/>
      <c r="C34" s="44" t="s">
        <v>25</v>
      </c>
      <c r="D34" s="44"/>
      <c r="E34" s="45">
        <v>99</v>
      </c>
      <c r="H34" s="43"/>
      <c r="I34" s="44"/>
      <c r="J34" s="44" t="s">
        <v>25</v>
      </c>
      <c r="K34" s="44"/>
      <c r="L34" s="46">
        <f>E34/D29</f>
        <v>0.20754716981132076</v>
      </c>
      <c r="M34" s="45"/>
    </row>
    <row r="35" spans="1:13">
      <c r="A35" s="43"/>
      <c r="B35" s="44"/>
      <c r="C35" s="44" t="s">
        <v>26</v>
      </c>
      <c r="D35" s="44"/>
      <c r="E35" s="45">
        <v>0</v>
      </c>
      <c r="H35" s="43"/>
      <c r="I35" s="44"/>
      <c r="J35" s="44" t="s">
        <v>26</v>
      </c>
      <c r="K35" s="44"/>
      <c r="L35" s="46">
        <f>E35/D29</f>
        <v>0</v>
      </c>
      <c r="M35" s="45"/>
    </row>
    <row r="36" spans="1:13" ht="15.75" thickBot="1">
      <c r="A36" s="47"/>
      <c r="B36" s="48"/>
      <c r="C36" s="48" t="s">
        <v>27</v>
      </c>
      <c r="D36" s="48"/>
      <c r="E36" s="38">
        <f>E33-E34-E35</f>
        <v>31</v>
      </c>
      <c r="H36" s="47"/>
      <c r="I36" s="48"/>
      <c r="J36" s="48" t="s">
        <v>28</v>
      </c>
      <c r="K36" s="48"/>
      <c r="L36" s="49">
        <f>E36/D29</f>
        <v>6.4989517819706494E-2</v>
      </c>
      <c r="M36" s="38"/>
    </row>
    <row r="37" spans="1:13">
      <c r="A37" s="44"/>
      <c r="B37" s="44"/>
      <c r="C37" s="44"/>
      <c r="D37" s="44"/>
      <c r="E37" s="44"/>
      <c r="G37" s="44"/>
      <c r="H37" s="44"/>
      <c r="I37" s="44"/>
      <c r="J37" s="44"/>
      <c r="K37" s="46"/>
      <c r="L37" s="44"/>
    </row>
    <row r="38" spans="1:13" ht="15.75" thickBot="1">
      <c r="G38" s="44"/>
      <c r="H38" s="44"/>
      <c r="I38" s="44"/>
      <c r="J38" s="44"/>
      <c r="K38" s="44"/>
    </row>
    <row r="39" spans="1:13">
      <c r="A39" s="39" t="s">
        <v>29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21"/>
    </row>
    <row r="40" spans="1:13" ht="15.75" thickBot="1">
      <c r="A40" s="47" t="s">
        <v>30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38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26:C26"/>
    <mergeCell ref="D26:E26"/>
    <mergeCell ref="F26:G26"/>
    <mergeCell ref="H26:I26"/>
    <mergeCell ref="J26:K26"/>
    <mergeCell ref="L26:M26"/>
    <mergeCell ref="B25:C25"/>
    <mergeCell ref="D25:E25"/>
    <mergeCell ref="F25:G25"/>
    <mergeCell ref="H25:I25"/>
    <mergeCell ref="J25:K25"/>
    <mergeCell ref="L25:M25"/>
    <mergeCell ref="B24:C24"/>
    <mergeCell ref="D24:E24"/>
    <mergeCell ref="F24:G24"/>
    <mergeCell ref="H24:I24"/>
    <mergeCell ref="J24:K24"/>
    <mergeCell ref="L24:M24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B16:C16"/>
    <mergeCell ref="D16:E16"/>
    <mergeCell ref="F16:G16"/>
    <mergeCell ref="H16:I16"/>
    <mergeCell ref="J16:K16"/>
    <mergeCell ref="L16:M1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activeCell="K34" sqref="K34"/>
    </sheetView>
  </sheetViews>
  <sheetFormatPr defaultRowHeight="15"/>
  <cols>
    <col min="1" max="1" width="23.7109375" customWidth="1"/>
    <col min="13" max="13" width="13.42578125" customWidth="1"/>
  </cols>
  <sheetData>
    <row r="2" spans="1:13">
      <c r="B2" s="1"/>
      <c r="C2" s="2"/>
      <c r="D2" s="2"/>
      <c r="F2" s="2"/>
      <c r="G2" s="2"/>
      <c r="H2" s="2"/>
      <c r="I2" s="2"/>
      <c r="J2" s="2"/>
    </row>
    <row r="3" spans="1:13">
      <c r="B3" s="3"/>
      <c r="I3" s="4"/>
      <c r="J3" s="5"/>
      <c r="K3" s="5"/>
    </row>
    <row r="4" spans="1:13" ht="20.25">
      <c r="E4" s="6" t="s">
        <v>0</v>
      </c>
    </row>
    <row r="5" spans="1:13" ht="15.75">
      <c r="E5" s="7" t="s">
        <v>1</v>
      </c>
    </row>
    <row r="10" spans="1:13">
      <c r="B10" s="8" t="s">
        <v>2</v>
      </c>
      <c r="C10" s="8"/>
      <c r="D10" s="8"/>
    </row>
    <row r="11" spans="1:13">
      <c r="D11" s="9" t="s">
        <v>38</v>
      </c>
    </row>
    <row r="13" spans="1:13">
      <c r="A13" t="s">
        <v>3</v>
      </c>
    </row>
    <row r="15" spans="1:13" ht="15.75" thickBot="1"/>
    <row r="16" spans="1:13">
      <c r="A16" s="10" t="s">
        <v>4</v>
      </c>
      <c r="B16" s="76" t="s">
        <v>5</v>
      </c>
      <c r="C16" s="77"/>
      <c r="D16" s="78" t="s">
        <v>6</v>
      </c>
      <c r="E16" s="79"/>
      <c r="F16" s="78" t="s">
        <v>7</v>
      </c>
      <c r="G16" s="79"/>
      <c r="H16" s="78" t="s">
        <v>8</v>
      </c>
      <c r="I16" s="79"/>
      <c r="J16" s="78" t="s">
        <v>9</v>
      </c>
      <c r="K16" s="79"/>
      <c r="L16" s="78" t="s">
        <v>10</v>
      </c>
      <c r="M16" s="80"/>
    </row>
    <row r="17" spans="1:13" ht="15.75" thickBot="1">
      <c r="A17" s="11"/>
      <c r="B17" s="12"/>
      <c r="C17" s="13"/>
      <c r="D17" s="74" t="s">
        <v>11</v>
      </c>
      <c r="E17" s="75"/>
      <c r="F17" s="74" t="s">
        <v>12</v>
      </c>
      <c r="G17" s="75"/>
      <c r="H17" s="74" t="s">
        <v>13</v>
      </c>
      <c r="I17" s="75"/>
      <c r="J17" s="14"/>
      <c r="K17" s="15"/>
      <c r="L17" s="14"/>
      <c r="M17" s="16"/>
    </row>
    <row r="18" spans="1:13">
      <c r="A18" s="17"/>
      <c r="B18" s="18"/>
      <c r="C18" s="18"/>
      <c r="D18" s="19"/>
      <c r="E18" s="20"/>
      <c r="F18" s="18"/>
      <c r="G18" s="18"/>
      <c r="H18" s="19"/>
      <c r="I18" s="20"/>
      <c r="J18" s="18"/>
      <c r="K18" s="18"/>
      <c r="L18" s="19"/>
      <c r="M18" s="21"/>
    </row>
    <row r="19" spans="1:13">
      <c r="A19" s="22" t="s">
        <v>14</v>
      </c>
      <c r="B19" s="69">
        <v>1</v>
      </c>
      <c r="C19" s="70"/>
      <c r="D19" s="69">
        <f>B19*25</f>
        <v>25</v>
      </c>
      <c r="E19" s="70"/>
      <c r="F19" s="65">
        <f>D19-H19</f>
        <v>25</v>
      </c>
      <c r="G19" s="65"/>
      <c r="H19" s="66">
        <v>0</v>
      </c>
      <c r="I19" s="67"/>
      <c r="J19" s="71">
        <f>F19/D19</f>
        <v>1</v>
      </c>
      <c r="K19" s="71"/>
      <c r="L19" s="72">
        <f>H19/D19</f>
        <v>0</v>
      </c>
      <c r="M19" s="73"/>
    </row>
    <row r="20" spans="1:13">
      <c r="A20" s="22" t="s">
        <v>15</v>
      </c>
      <c r="B20" s="53">
        <v>3</v>
      </c>
      <c r="C20" s="54"/>
      <c r="D20" s="53">
        <f>B20*25</f>
        <v>75</v>
      </c>
      <c r="E20" s="54"/>
      <c r="F20" s="65">
        <f t="shared" ref="F20:F26" si="0">D20-H20</f>
        <v>59</v>
      </c>
      <c r="G20" s="65"/>
      <c r="H20" s="66">
        <v>16</v>
      </c>
      <c r="I20" s="67"/>
      <c r="J20" s="68">
        <f t="shared" ref="J20:J29" si="1">F20/D20</f>
        <v>0.78666666666666663</v>
      </c>
      <c r="K20" s="68"/>
      <c r="L20" s="55">
        <f t="shared" ref="L20:L26" si="2">H20/D20</f>
        <v>0.21333333333333335</v>
      </c>
      <c r="M20" s="57"/>
    </row>
    <row r="21" spans="1:13">
      <c r="A21" s="22" t="s">
        <v>16</v>
      </c>
      <c r="B21" s="53">
        <v>3</v>
      </c>
      <c r="C21" s="54"/>
      <c r="D21" s="53">
        <f>B21*25</f>
        <v>75</v>
      </c>
      <c r="E21" s="54"/>
      <c r="F21" s="65">
        <f t="shared" si="0"/>
        <v>52</v>
      </c>
      <c r="G21" s="65"/>
      <c r="H21" s="66">
        <v>23</v>
      </c>
      <c r="I21" s="67"/>
      <c r="J21" s="68">
        <f t="shared" si="1"/>
        <v>0.69333333333333336</v>
      </c>
      <c r="K21" s="68"/>
      <c r="L21" s="55">
        <f t="shared" si="2"/>
        <v>0.30666666666666664</v>
      </c>
      <c r="M21" s="57"/>
    </row>
    <row r="22" spans="1:13">
      <c r="A22" s="22" t="s">
        <v>17</v>
      </c>
      <c r="B22" s="53">
        <v>1</v>
      </c>
      <c r="C22" s="54"/>
      <c r="D22" s="53">
        <f>B22*25</f>
        <v>25</v>
      </c>
      <c r="E22" s="54"/>
      <c r="F22" s="65">
        <f t="shared" si="0"/>
        <v>25</v>
      </c>
      <c r="G22" s="65"/>
      <c r="H22" s="66">
        <v>0</v>
      </c>
      <c r="I22" s="67"/>
      <c r="J22" s="68">
        <f t="shared" si="1"/>
        <v>1</v>
      </c>
      <c r="K22" s="68"/>
      <c r="L22" s="55">
        <f t="shared" si="2"/>
        <v>0</v>
      </c>
      <c r="M22" s="57"/>
    </row>
    <row r="23" spans="1:13">
      <c r="A23" s="22" t="s">
        <v>18</v>
      </c>
      <c r="B23" s="53">
        <v>5</v>
      </c>
      <c r="C23" s="54"/>
      <c r="D23" s="53">
        <f>B23*25</f>
        <v>125</v>
      </c>
      <c r="E23" s="54"/>
      <c r="F23" s="65">
        <f t="shared" si="0"/>
        <v>86</v>
      </c>
      <c r="G23" s="65"/>
      <c r="H23" s="66">
        <v>39</v>
      </c>
      <c r="I23" s="67"/>
      <c r="J23" s="68">
        <f t="shared" si="1"/>
        <v>0.68799999999999994</v>
      </c>
      <c r="K23" s="68"/>
      <c r="L23" s="55">
        <f t="shared" si="2"/>
        <v>0.312</v>
      </c>
      <c r="M23" s="57"/>
    </row>
    <row r="24" spans="1:13">
      <c r="A24" s="22" t="s">
        <v>19</v>
      </c>
      <c r="B24" s="53">
        <v>2</v>
      </c>
      <c r="C24" s="54"/>
      <c r="D24" s="53">
        <f>B24*25</f>
        <v>50</v>
      </c>
      <c r="E24" s="54"/>
      <c r="F24" s="65">
        <f t="shared" si="0"/>
        <v>26</v>
      </c>
      <c r="G24" s="65"/>
      <c r="H24" s="66">
        <v>24</v>
      </c>
      <c r="I24" s="67"/>
      <c r="J24" s="68">
        <f t="shared" si="1"/>
        <v>0.52</v>
      </c>
      <c r="K24" s="68"/>
      <c r="L24" s="55">
        <f t="shared" si="2"/>
        <v>0.48</v>
      </c>
      <c r="M24" s="57"/>
    </row>
    <row r="25" spans="1:13">
      <c r="A25" s="22" t="s">
        <v>20</v>
      </c>
      <c r="B25" s="53">
        <v>2</v>
      </c>
      <c r="C25" s="54"/>
      <c r="D25" s="69">
        <f>B25*25+2</f>
        <v>52</v>
      </c>
      <c r="E25" s="70"/>
      <c r="F25" s="65">
        <f t="shared" si="0"/>
        <v>9</v>
      </c>
      <c r="G25" s="65"/>
      <c r="H25" s="66">
        <v>43</v>
      </c>
      <c r="I25" s="67"/>
      <c r="J25" s="68">
        <f t="shared" si="1"/>
        <v>0.17307692307692307</v>
      </c>
      <c r="K25" s="68"/>
      <c r="L25" s="55">
        <f t="shared" si="2"/>
        <v>0.82692307692307687</v>
      </c>
      <c r="M25" s="57"/>
    </row>
    <row r="26" spans="1:13">
      <c r="A26" s="23" t="s">
        <v>21</v>
      </c>
      <c r="B26" s="53">
        <v>2</v>
      </c>
      <c r="C26" s="54"/>
      <c r="D26" s="53">
        <f>B26*25</f>
        <v>50</v>
      </c>
      <c r="E26" s="54"/>
      <c r="F26" s="65">
        <f t="shared" si="0"/>
        <v>37</v>
      </c>
      <c r="G26" s="65"/>
      <c r="H26" s="66">
        <v>13</v>
      </c>
      <c r="I26" s="67"/>
      <c r="J26" s="68">
        <f t="shared" si="1"/>
        <v>0.74</v>
      </c>
      <c r="K26" s="68"/>
      <c r="L26" s="55">
        <f t="shared" si="2"/>
        <v>0.26</v>
      </c>
      <c r="M26" s="57"/>
    </row>
    <row r="27" spans="1:13" ht="15.75" thickBot="1">
      <c r="A27" s="24"/>
      <c r="B27" s="25"/>
      <c r="C27" s="25"/>
      <c r="D27" s="34"/>
      <c r="E27" s="35"/>
      <c r="F27" s="25"/>
      <c r="G27" s="25"/>
      <c r="H27" s="28"/>
      <c r="I27" s="29"/>
      <c r="J27" s="30"/>
      <c r="K27" s="30"/>
      <c r="L27" s="31"/>
      <c r="M27" s="32"/>
    </row>
    <row r="28" spans="1:13">
      <c r="A28" s="17"/>
      <c r="B28" s="58"/>
      <c r="C28" s="59"/>
      <c r="D28" s="58"/>
      <c r="E28" s="59"/>
      <c r="F28" s="58"/>
      <c r="G28" s="59"/>
      <c r="H28" s="60"/>
      <c r="I28" s="61"/>
      <c r="J28" s="62"/>
      <c r="K28" s="63"/>
      <c r="L28" s="62"/>
      <c r="M28" s="64"/>
    </row>
    <row r="29" spans="1:13">
      <c r="A29" s="22" t="s">
        <v>12</v>
      </c>
      <c r="B29" s="53">
        <f>SUM(B19:C28)</f>
        <v>19</v>
      </c>
      <c r="C29" s="54"/>
      <c r="D29" s="53">
        <f>SUM(D19:E28)</f>
        <v>477</v>
      </c>
      <c r="E29" s="54"/>
      <c r="F29" s="53">
        <f>SUM(F19:G28)</f>
        <v>319</v>
      </c>
      <c r="G29" s="54"/>
      <c r="H29" s="53">
        <f>SUM(H19:I28)</f>
        <v>158</v>
      </c>
      <c r="I29" s="54"/>
      <c r="J29" s="55">
        <f t="shared" si="1"/>
        <v>0.66876310272536688</v>
      </c>
      <c r="K29" s="56"/>
      <c r="L29" s="55">
        <f>H29/D29</f>
        <v>0.33123689727463312</v>
      </c>
      <c r="M29" s="57"/>
    </row>
    <row r="30" spans="1:13" ht="15.75" thickBot="1">
      <c r="A30" s="33"/>
      <c r="B30" s="50"/>
      <c r="C30" s="51"/>
      <c r="D30" s="50"/>
      <c r="E30" s="51"/>
      <c r="F30" s="36"/>
      <c r="G30" s="37"/>
      <c r="H30" s="36"/>
      <c r="I30" s="37"/>
      <c r="J30" s="36"/>
      <c r="K30" s="37"/>
      <c r="L30" s="36"/>
      <c r="M30" s="38"/>
    </row>
    <row r="31" spans="1:13">
      <c r="B31" s="52"/>
      <c r="C31" s="52"/>
      <c r="D31" s="52"/>
      <c r="E31" s="52"/>
    </row>
    <row r="32" spans="1:13" ht="15.75" thickBot="1"/>
    <row r="33" spans="1:13">
      <c r="A33" s="39" t="s">
        <v>22</v>
      </c>
      <c r="B33" s="18"/>
      <c r="C33" s="18"/>
      <c r="D33" s="18"/>
      <c r="E33" s="40">
        <f>H29</f>
        <v>158</v>
      </c>
      <c r="F33" s="5"/>
      <c r="H33" s="39" t="s">
        <v>23</v>
      </c>
      <c r="I33" s="18"/>
      <c r="J33" s="18"/>
      <c r="K33" s="18"/>
      <c r="L33" s="41">
        <f>L29</f>
        <v>0.33123689727463312</v>
      </c>
      <c r="M33" s="42" t="s">
        <v>24</v>
      </c>
    </row>
    <row r="34" spans="1:13">
      <c r="A34" s="43"/>
      <c r="B34" s="44"/>
      <c r="C34" s="44" t="s">
        <v>25</v>
      </c>
      <c r="D34" s="44"/>
      <c r="E34" s="45">
        <v>127</v>
      </c>
      <c r="H34" s="43"/>
      <c r="I34" s="44"/>
      <c r="J34" s="44" t="s">
        <v>25</v>
      </c>
      <c r="K34" s="44"/>
      <c r="L34" s="46">
        <f>E34/D29</f>
        <v>0.2662473794549266</v>
      </c>
      <c r="M34" s="45"/>
    </row>
    <row r="35" spans="1:13">
      <c r="A35" s="43"/>
      <c r="B35" s="44"/>
      <c r="C35" s="44" t="s">
        <v>26</v>
      </c>
      <c r="D35" s="44"/>
      <c r="E35" s="45">
        <v>0</v>
      </c>
      <c r="H35" s="43"/>
      <c r="I35" s="44"/>
      <c r="J35" s="44" t="s">
        <v>26</v>
      </c>
      <c r="K35" s="44"/>
      <c r="L35" s="46">
        <f>E35/D29</f>
        <v>0</v>
      </c>
      <c r="M35" s="45"/>
    </row>
    <row r="36" spans="1:13" ht="15.75" thickBot="1">
      <c r="A36" s="47"/>
      <c r="B36" s="48"/>
      <c r="C36" s="48" t="s">
        <v>27</v>
      </c>
      <c r="D36" s="48"/>
      <c r="E36" s="38">
        <f>E33-E34-E35</f>
        <v>31</v>
      </c>
      <c r="H36" s="47"/>
      <c r="I36" s="48"/>
      <c r="J36" s="48" t="s">
        <v>28</v>
      </c>
      <c r="K36" s="48"/>
      <c r="L36" s="49">
        <f>E36/D29</f>
        <v>6.4989517819706494E-2</v>
      </c>
      <c r="M36" s="38"/>
    </row>
    <row r="37" spans="1:13">
      <c r="A37" s="44"/>
      <c r="B37" s="44"/>
      <c r="C37" s="44"/>
      <c r="D37" s="44"/>
      <c r="E37" s="44"/>
      <c r="G37" s="44"/>
      <c r="H37" s="44"/>
      <c r="I37" s="44"/>
      <c r="J37" s="44"/>
      <c r="K37" s="46"/>
      <c r="L37" s="44"/>
    </row>
    <row r="38" spans="1:13" ht="15.75" thickBot="1">
      <c r="G38" s="44"/>
      <c r="H38" s="44"/>
      <c r="I38" s="44"/>
      <c r="J38" s="44"/>
      <c r="K38" s="44"/>
    </row>
    <row r="39" spans="1:13">
      <c r="A39" s="39" t="s">
        <v>29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21"/>
    </row>
    <row r="40" spans="1:13" ht="15.75" thickBot="1">
      <c r="A40" s="47" t="s">
        <v>30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38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26:C26"/>
    <mergeCell ref="D26:E26"/>
    <mergeCell ref="F26:G26"/>
    <mergeCell ref="H26:I26"/>
    <mergeCell ref="J26:K26"/>
    <mergeCell ref="L26:M26"/>
    <mergeCell ref="B25:C25"/>
    <mergeCell ref="D25:E25"/>
    <mergeCell ref="F25:G25"/>
    <mergeCell ref="H25:I25"/>
    <mergeCell ref="J25:K25"/>
    <mergeCell ref="L25:M25"/>
    <mergeCell ref="B24:C24"/>
    <mergeCell ref="D24:E24"/>
    <mergeCell ref="F24:G24"/>
    <mergeCell ref="H24:I24"/>
    <mergeCell ref="J24:K24"/>
    <mergeCell ref="L24:M24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B16:C16"/>
    <mergeCell ref="D16:E16"/>
    <mergeCell ref="F16:G16"/>
    <mergeCell ref="H16:I16"/>
    <mergeCell ref="J16:K16"/>
    <mergeCell ref="L16:M16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sqref="A1:M40"/>
    </sheetView>
  </sheetViews>
  <sheetFormatPr defaultRowHeight="15"/>
  <cols>
    <col min="1" max="1" width="23.28515625" customWidth="1"/>
    <col min="13" max="13" width="14.140625" customWidth="1"/>
  </cols>
  <sheetData>
    <row r="2" spans="1:13">
      <c r="B2" s="1"/>
      <c r="C2" s="2"/>
      <c r="D2" s="2"/>
      <c r="F2" s="2"/>
      <c r="G2" s="2"/>
      <c r="H2" s="2"/>
      <c r="I2" s="2"/>
      <c r="J2" s="2"/>
    </row>
    <row r="3" spans="1:13">
      <c r="B3" s="3"/>
      <c r="I3" s="4"/>
      <c r="J3" s="5"/>
      <c r="K3" s="5"/>
    </row>
    <row r="4" spans="1:13" ht="20.25">
      <c r="E4" s="6" t="s">
        <v>0</v>
      </c>
    </row>
    <row r="5" spans="1:13" ht="15.75">
      <c r="E5" s="7" t="s">
        <v>1</v>
      </c>
    </row>
    <row r="10" spans="1:13">
      <c r="B10" s="8" t="s">
        <v>2</v>
      </c>
      <c r="C10" s="8"/>
      <c r="D10" s="8"/>
    </row>
    <row r="11" spans="1:13">
      <c r="D11" s="9" t="s">
        <v>39</v>
      </c>
    </row>
    <row r="13" spans="1:13">
      <c r="A13" t="s">
        <v>3</v>
      </c>
    </row>
    <row r="15" spans="1:13" ht="15.75" thickBot="1"/>
    <row r="16" spans="1:13">
      <c r="A16" s="10" t="s">
        <v>4</v>
      </c>
      <c r="B16" s="76" t="s">
        <v>5</v>
      </c>
      <c r="C16" s="77"/>
      <c r="D16" s="78" t="s">
        <v>6</v>
      </c>
      <c r="E16" s="79"/>
      <c r="F16" s="78" t="s">
        <v>7</v>
      </c>
      <c r="G16" s="79"/>
      <c r="H16" s="78" t="s">
        <v>8</v>
      </c>
      <c r="I16" s="79"/>
      <c r="J16" s="78" t="s">
        <v>9</v>
      </c>
      <c r="K16" s="79"/>
      <c r="L16" s="78" t="s">
        <v>10</v>
      </c>
      <c r="M16" s="80"/>
    </row>
    <row r="17" spans="1:13" ht="15.75" thickBot="1">
      <c r="A17" s="11"/>
      <c r="B17" s="12"/>
      <c r="C17" s="13"/>
      <c r="D17" s="74" t="s">
        <v>11</v>
      </c>
      <c r="E17" s="75"/>
      <c r="F17" s="74" t="s">
        <v>12</v>
      </c>
      <c r="G17" s="75"/>
      <c r="H17" s="74" t="s">
        <v>13</v>
      </c>
      <c r="I17" s="75"/>
      <c r="J17" s="14"/>
      <c r="K17" s="15"/>
      <c r="L17" s="14"/>
      <c r="M17" s="16"/>
    </row>
    <row r="18" spans="1:13">
      <c r="A18" s="17"/>
      <c r="B18" s="18"/>
      <c r="C18" s="18"/>
      <c r="D18" s="19"/>
      <c r="E18" s="20"/>
      <c r="F18" s="18"/>
      <c r="G18" s="18"/>
      <c r="H18" s="19"/>
      <c r="I18" s="20"/>
      <c r="J18" s="18"/>
      <c r="K18" s="18"/>
      <c r="L18" s="19"/>
      <c r="M18" s="21"/>
    </row>
    <row r="19" spans="1:13">
      <c r="A19" s="22" t="s">
        <v>14</v>
      </c>
      <c r="B19" s="69">
        <v>1</v>
      </c>
      <c r="C19" s="70"/>
      <c r="D19" s="69">
        <f>B19*25</f>
        <v>25</v>
      </c>
      <c r="E19" s="70"/>
      <c r="F19" s="65">
        <f>D19-H19</f>
        <v>25</v>
      </c>
      <c r="G19" s="65"/>
      <c r="H19" s="66">
        <v>0</v>
      </c>
      <c r="I19" s="67"/>
      <c r="J19" s="71">
        <f>F19/D19</f>
        <v>1</v>
      </c>
      <c r="K19" s="71"/>
      <c r="L19" s="72">
        <f>H19/D19</f>
        <v>0</v>
      </c>
      <c r="M19" s="73"/>
    </row>
    <row r="20" spans="1:13">
      <c r="A20" s="22" t="s">
        <v>15</v>
      </c>
      <c r="B20" s="53">
        <v>3</v>
      </c>
      <c r="C20" s="54"/>
      <c r="D20" s="53">
        <f>B20*25</f>
        <v>75</v>
      </c>
      <c r="E20" s="54"/>
      <c r="F20" s="65">
        <f t="shared" ref="F20:F26" si="0">D20-H20</f>
        <v>47</v>
      </c>
      <c r="G20" s="65"/>
      <c r="H20" s="66">
        <v>28</v>
      </c>
      <c r="I20" s="67"/>
      <c r="J20" s="68">
        <f t="shared" ref="J20:J29" si="1">F20/D20</f>
        <v>0.62666666666666671</v>
      </c>
      <c r="K20" s="68"/>
      <c r="L20" s="55">
        <f t="shared" ref="L20:L26" si="2">H20/D20</f>
        <v>0.37333333333333335</v>
      </c>
      <c r="M20" s="57"/>
    </row>
    <row r="21" spans="1:13">
      <c r="A21" s="22" t="s">
        <v>16</v>
      </c>
      <c r="B21" s="53">
        <v>3</v>
      </c>
      <c r="C21" s="54"/>
      <c r="D21" s="53">
        <f>B21*25</f>
        <v>75</v>
      </c>
      <c r="E21" s="54"/>
      <c r="F21" s="65">
        <f t="shared" si="0"/>
        <v>66</v>
      </c>
      <c r="G21" s="65"/>
      <c r="H21" s="66">
        <v>9</v>
      </c>
      <c r="I21" s="67"/>
      <c r="J21" s="68">
        <f t="shared" si="1"/>
        <v>0.88</v>
      </c>
      <c r="K21" s="68"/>
      <c r="L21" s="55">
        <f t="shared" si="2"/>
        <v>0.12</v>
      </c>
      <c r="M21" s="57"/>
    </row>
    <row r="22" spans="1:13">
      <c r="A22" s="22" t="s">
        <v>17</v>
      </c>
      <c r="B22" s="53">
        <v>1</v>
      </c>
      <c r="C22" s="54"/>
      <c r="D22" s="53">
        <f>B22*25</f>
        <v>25</v>
      </c>
      <c r="E22" s="54"/>
      <c r="F22" s="65">
        <f t="shared" si="0"/>
        <v>21</v>
      </c>
      <c r="G22" s="65"/>
      <c r="H22" s="66">
        <v>4</v>
      </c>
      <c r="I22" s="67"/>
      <c r="J22" s="68">
        <f t="shared" si="1"/>
        <v>0.84</v>
      </c>
      <c r="K22" s="68"/>
      <c r="L22" s="55">
        <f t="shared" si="2"/>
        <v>0.16</v>
      </c>
      <c r="M22" s="57"/>
    </row>
    <row r="23" spans="1:13">
      <c r="A23" s="22" t="s">
        <v>18</v>
      </c>
      <c r="B23" s="53">
        <v>5</v>
      </c>
      <c r="C23" s="54"/>
      <c r="D23" s="53">
        <f>B23*25</f>
        <v>125</v>
      </c>
      <c r="E23" s="54"/>
      <c r="F23" s="65">
        <f t="shared" si="0"/>
        <v>86</v>
      </c>
      <c r="G23" s="65"/>
      <c r="H23" s="66">
        <v>39</v>
      </c>
      <c r="I23" s="67"/>
      <c r="J23" s="68">
        <f t="shared" si="1"/>
        <v>0.68799999999999994</v>
      </c>
      <c r="K23" s="68"/>
      <c r="L23" s="55">
        <f t="shared" si="2"/>
        <v>0.312</v>
      </c>
      <c r="M23" s="57"/>
    </row>
    <row r="24" spans="1:13">
      <c r="A24" s="22" t="s">
        <v>19</v>
      </c>
      <c r="B24" s="53">
        <v>2</v>
      </c>
      <c r="C24" s="54"/>
      <c r="D24" s="53">
        <f>B24*25</f>
        <v>50</v>
      </c>
      <c r="E24" s="54"/>
      <c r="F24" s="65">
        <f t="shared" si="0"/>
        <v>43</v>
      </c>
      <c r="G24" s="65"/>
      <c r="H24" s="66">
        <v>7</v>
      </c>
      <c r="I24" s="67"/>
      <c r="J24" s="68">
        <f t="shared" si="1"/>
        <v>0.86</v>
      </c>
      <c r="K24" s="68"/>
      <c r="L24" s="55">
        <f t="shared" si="2"/>
        <v>0.14000000000000001</v>
      </c>
      <c r="M24" s="57"/>
    </row>
    <row r="25" spans="1:13">
      <c r="A25" s="22" t="s">
        <v>20</v>
      </c>
      <c r="B25" s="53">
        <v>3</v>
      </c>
      <c r="C25" s="54"/>
      <c r="D25" s="69">
        <f>B25*25+2</f>
        <v>77</v>
      </c>
      <c r="E25" s="70"/>
      <c r="F25" s="65">
        <f t="shared" si="0"/>
        <v>41</v>
      </c>
      <c r="G25" s="65"/>
      <c r="H25" s="66">
        <v>36</v>
      </c>
      <c r="I25" s="67"/>
      <c r="J25" s="68">
        <f t="shared" si="1"/>
        <v>0.53246753246753242</v>
      </c>
      <c r="K25" s="68"/>
      <c r="L25" s="55">
        <f t="shared" si="2"/>
        <v>0.46753246753246752</v>
      </c>
      <c r="M25" s="57"/>
    </row>
    <row r="26" spans="1:13">
      <c r="A26" s="23" t="s">
        <v>21</v>
      </c>
      <c r="B26" s="53">
        <v>2</v>
      </c>
      <c r="C26" s="54"/>
      <c r="D26" s="53">
        <f>B26*25</f>
        <v>50</v>
      </c>
      <c r="E26" s="54"/>
      <c r="F26" s="65">
        <f t="shared" si="0"/>
        <v>47</v>
      </c>
      <c r="G26" s="65"/>
      <c r="H26" s="66">
        <v>3</v>
      </c>
      <c r="I26" s="67"/>
      <c r="J26" s="68">
        <f t="shared" si="1"/>
        <v>0.94</v>
      </c>
      <c r="K26" s="68"/>
      <c r="L26" s="55">
        <f t="shared" si="2"/>
        <v>0.06</v>
      </c>
      <c r="M26" s="57"/>
    </row>
    <row r="27" spans="1:13" ht="15.75" thickBot="1">
      <c r="A27" s="24"/>
      <c r="B27" s="25"/>
      <c r="C27" s="25"/>
      <c r="D27" s="34"/>
      <c r="E27" s="35"/>
      <c r="F27" s="25"/>
      <c r="G27" s="25"/>
      <c r="H27" s="28"/>
      <c r="I27" s="29"/>
      <c r="J27" s="30"/>
      <c r="K27" s="30"/>
      <c r="L27" s="31"/>
      <c r="M27" s="32"/>
    </row>
    <row r="28" spans="1:13">
      <c r="A28" s="17"/>
      <c r="B28" s="58"/>
      <c r="C28" s="59"/>
      <c r="D28" s="58"/>
      <c r="E28" s="59"/>
      <c r="F28" s="58"/>
      <c r="G28" s="59"/>
      <c r="H28" s="60"/>
      <c r="I28" s="61"/>
      <c r="J28" s="62"/>
      <c r="K28" s="63"/>
      <c r="L28" s="62"/>
      <c r="M28" s="64"/>
    </row>
    <row r="29" spans="1:13">
      <c r="A29" s="22" t="s">
        <v>12</v>
      </c>
      <c r="B29" s="53">
        <f>SUM(B19:C28)</f>
        <v>20</v>
      </c>
      <c r="C29" s="54"/>
      <c r="D29" s="53">
        <f>SUM(D19:E28)</f>
        <v>502</v>
      </c>
      <c r="E29" s="54"/>
      <c r="F29" s="53">
        <f>SUM(F19:G28)</f>
        <v>376</v>
      </c>
      <c r="G29" s="54"/>
      <c r="H29" s="53">
        <f>SUM(H19:I28)</f>
        <v>126</v>
      </c>
      <c r="I29" s="54"/>
      <c r="J29" s="55">
        <f t="shared" si="1"/>
        <v>0.74900398406374502</v>
      </c>
      <c r="K29" s="56"/>
      <c r="L29" s="55">
        <f>H29/D29</f>
        <v>0.25099601593625498</v>
      </c>
      <c r="M29" s="57"/>
    </row>
    <row r="30" spans="1:13" ht="15.75" thickBot="1">
      <c r="A30" s="33"/>
      <c r="B30" s="50"/>
      <c r="C30" s="51"/>
      <c r="D30" s="50"/>
      <c r="E30" s="51"/>
      <c r="F30" s="36"/>
      <c r="G30" s="37"/>
      <c r="H30" s="36"/>
      <c r="I30" s="37"/>
      <c r="J30" s="36"/>
      <c r="K30" s="37"/>
      <c r="L30" s="36"/>
      <c r="M30" s="38"/>
    </row>
    <row r="31" spans="1:13">
      <c r="B31" s="52"/>
      <c r="C31" s="52"/>
      <c r="D31" s="52"/>
      <c r="E31" s="52"/>
    </row>
    <row r="32" spans="1:13" ht="15.75" thickBot="1"/>
    <row r="33" spans="1:13">
      <c r="A33" s="39" t="s">
        <v>22</v>
      </c>
      <c r="B33" s="18"/>
      <c r="C33" s="18"/>
      <c r="D33" s="18"/>
      <c r="E33" s="40">
        <f>H29</f>
        <v>126</v>
      </c>
      <c r="F33" s="5"/>
      <c r="H33" s="39" t="s">
        <v>23</v>
      </c>
      <c r="I33" s="18"/>
      <c r="J33" s="18"/>
      <c r="K33" s="18"/>
      <c r="L33" s="41">
        <f>L29</f>
        <v>0.25099601593625498</v>
      </c>
      <c r="M33" s="42" t="s">
        <v>24</v>
      </c>
    </row>
    <row r="34" spans="1:13">
      <c r="A34" s="43"/>
      <c r="B34" s="44"/>
      <c r="C34" s="44" t="s">
        <v>25</v>
      </c>
      <c r="D34" s="44"/>
      <c r="E34" s="45">
        <v>88</v>
      </c>
      <c r="H34" s="43"/>
      <c r="I34" s="44"/>
      <c r="J34" s="44" t="s">
        <v>25</v>
      </c>
      <c r="K34" s="44"/>
      <c r="L34" s="46">
        <f>E34/D29</f>
        <v>0.1752988047808765</v>
      </c>
      <c r="M34" s="45"/>
    </row>
    <row r="35" spans="1:13">
      <c r="A35" s="43"/>
      <c r="B35" s="44"/>
      <c r="C35" s="44" t="s">
        <v>26</v>
      </c>
      <c r="D35" s="44"/>
      <c r="E35" s="45">
        <v>6</v>
      </c>
      <c r="H35" s="43"/>
      <c r="I35" s="44"/>
      <c r="J35" s="44" t="s">
        <v>26</v>
      </c>
      <c r="K35" s="44"/>
      <c r="L35" s="46">
        <f>E35/D29</f>
        <v>1.1952191235059761E-2</v>
      </c>
      <c r="M35" s="45"/>
    </row>
    <row r="36" spans="1:13" ht="15.75" thickBot="1">
      <c r="A36" s="47"/>
      <c r="B36" s="48"/>
      <c r="C36" s="48" t="s">
        <v>27</v>
      </c>
      <c r="D36" s="48"/>
      <c r="E36" s="38">
        <f>E33-E34-E35</f>
        <v>32</v>
      </c>
      <c r="H36" s="47"/>
      <c r="I36" s="48"/>
      <c r="J36" s="48" t="s">
        <v>28</v>
      </c>
      <c r="K36" s="48"/>
      <c r="L36" s="49">
        <f>E36/D29</f>
        <v>6.3745019920318724E-2</v>
      </c>
      <c r="M36" s="38"/>
    </row>
    <row r="37" spans="1:13">
      <c r="A37" s="44"/>
      <c r="B37" s="44"/>
      <c r="C37" s="44"/>
      <c r="D37" s="44"/>
      <c r="E37" s="44"/>
      <c r="G37" s="44"/>
      <c r="H37" s="44"/>
      <c r="I37" s="44"/>
      <c r="J37" s="44"/>
      <c r="K37" s="46"/>
      <c r="L37" s="44"/>
    </row>
    <row r="38" spans="1:13" ht="15.75" thickBot="1">
      <c r="G38" s="44"/>
      <c r="H38" s="44"/>
      <c r="I38" s="44"/>
      <c r="J38" s="44"/>
      <c r="K38" s="44"/>
    </row>
    <row r="39" spans="1:13">
      <c r="A39" s="39" t="s">
        <v>29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21"/>
    </row>
    <row r="40" spans="1:13" ht="15.75" thickBot="1">
      <c r="A40" s="47" t="s">
        <v>30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38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26:C26"/>
    <mergeCell ref="D26:E26"/>
    <mergeCell ref="F26:G26"/>
    <mergeCell ref="H26:I26"/>
    <mergeCell ref="J26:K26"/>
    <mergeCell ref="L26:M26"/>
    <mergeCell ref="B25:C25"/>
    <mergeCell ref="D25:E25"/>
    <mergeCell ref="F25:G25"/>
    <mergeCell ref="H25:I25"/>
    <mergeCell ref="J25:K25"/>
    <mergeCell ref="L25:M25"/>
    <mergeCell ref="B24:C24"/>
    <mergeCell ref="D24:E24"/>
    <mergeCell ref="F24:G24"/>
    <mergeCell ref="H24:I24"/>
    <mergeCell ref="J24:K24"/>
    <mergeCell ref="L24:M24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B16:C16"/>
    <mergeCell ref="D16:E16"/>
    <mergeCell ref="F16:G16"/>
    <mergeCell ref="H16:I16"/>
    <mergeCell ref="J16:K16"/>
    <mergeCell ref="L16:M16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sqref="A1:M40"/>
    </sheetView>
  </sheetViews>
  <sheetFormatPr defaultRowHeight="15"/>
  <cols>
    <col min="1" max="1" width="24.5703125" customWidth="1"/>
    <col min="13" max="13" width="13" customWidth="1"/>
  </cols>
  <sheetData>
    <row r="2" spans="1:13">
      <c r="B2" s="1"/>
      <c r="C2" s="2"/>
      <c r="D2" s="2"/>
      <c r="F2" s="2"/>
      <c r="G2" s="2"/>
      <c r="H2" s="2"/>
      <c r="I2" s="2"/>
      <c r="J2" s="2"/>
    </row>
    <row r="3" spans="1:13">
      <c r="B3" s="3"/>
      <c r="I3" s="4"/>
      <c r="J3" s="5"/>
      <c r="K3" s="5"/>
    </row>
    <row r="4" spans="1:13" ht="20.25">
      <c r="E4" s="6" t="s">
        <v>0</v>
      </c>
    </row>
    <row r="5" spans="1:13" ht="15.75">
      <c r="E5" s="7" t="s">
        <v>1</v>
      </c>
    </row>
    <row r="10" spans="1:13">
      <c r="B10" s="8" t="s">
        <v>2</v>
      </c>
      <c r="C10" s="8"/>
      <c r="D10" s="8"/>
    </row>
    <row r="11" spans="1:13">
      <c r="D11" s="9" t="s">
        <v>40</v>
      </c>
    </row>
    <row r="13" spans="1:13">
      <c r="A13" t="s">
        <v>3</v>
      </c>
    </row>
    <row r="15" spans="1:13" ht="15.75" thickBot="1"/>
    <row r="16" spans="1:13">
      <c r="A16" s="10" t="s">
        <v>4</v>
      </c>
      <c r="B16" s="76" t="s">
        <v>5</v>
      </c>
      <c r="C16" s="77"/>
      <c r="D16" s="78" t="s">
        <v>6</v>
      </c>
      <c r="E16" s="79"/>
      <c r="F16" s="78" t="s">
        <v>7</v>
      </c>
      <c r="G16" s="79"/>
      <c r="H16" s="78" t="s">
        <v>8</v>
      </c>
      <c r="I16" s="79"/>
      <c r="J16" s="78" t="s">
        <v>9</v>
      </c>
      <c r="K16" s="79"/>
      <c r="L16" s="78" t="s">
        <v>10</v>
      </c>
      <c r="M16" s="80"/>
    </row>
    <row r="17" spans="1:13" ht="15.75" thickBot="1">
      <c r="A17" s="11"/>
      <c r="B17" s="12"/>
      <c r="C17" s="13"/>
      <c r="D17" s="74" t="s">
        <v>11</v>
      </c>
      <c r="E17" s="75"/>
      <c r="F17" s="74" t="s">
        <v>12</v>
      </c>
      <c r="G17" s="75"/>
      <c r="H17" s="74" t="s">
        <v>13</v>
      </c>
      <c r="I17" s="75"/>
      <c r="J17" s="14"/>
      <c r="K17" s="15"/>
      <c r="L17" s="14"/>
      <c r="M17" s="16"/>
    </row>
    <row r="18" spans="1:13">
      <c r="A18" s="17"/>
      <c r="B18" s="18"/>
      <c r="C18" s="18"/>
      <c r="D18" s="19"/>
      <c r="E18" s="20"/>
      <c r="F18" s="18"/>
      <c r="G18" s="18"/>
      <c r="H18" s="19"/>
      <c r="I18" s="20"/>
      <c r="J18" s="18"/>
      <c r="K18" s="18"/>
      <c r="L18" s="19"/>
      <c r="M18" s="21"/>
    </row>
    <row r="19" spans="1:13">
      <c r="A19" s="22" t="s">
        <v>14</v>
      </c>
      <c r="B19" s="69">
        <v>1</v>
      </c>
      <c r="C19" s="70"/>
      <c r="D19" s="69">
        <f>B19*27</f>
        <v>27</v>
      </c>
      <c r="E19" s="70"/>
      <c r="F19" s="65">
        <f>D19-H19</f>
        <v>27</v>
      </c>
      <c r="G19" s="65"/>
      <c r="H19" s="66">
        <v>0</v>
      </c>
      <c r="I19" s="67"/>
      <c r="J19" s="71">
        <f>F19/D19</f>
        <v>1</v>
      </c>
      <c r="K19" s="71"/>
      <c r="L19" s="72">
        <f>H19/D19</f>
        <v>0</v>
      </c>
      <c r="M19" s="73"/>
    </row>
    <row r="20" spans="1:13">
      <c r="A20" s="22" t="s">
        <v>15</v>
      </c>
      <c r="B20" s="53">
        <v>3</v>
      </c>
      <c r="C20" s="54"/>
      <c r="D20" s="53">
        <f>B20*27</f>
        <v>81</v>
      </c>
      <c r="E20" s="54"/>
      <c r="F20" s="65">
        <f t="shared" ref="F20:F26" si="0">D20-H20</f>
        <v>75</v>
      </c>
      <c r="G20" s="65"/>
      <c r="H20" s="66">
        <v>6</v>
      </c>
      <c r="I20" s="67"/>
      <c r="J20" s="68">
        <f t="shared" ref="J20:J29" si="1">F20/D20</f>
        <v>0.92592592592592593</v>
      </c>
      <c r="K20" s="68"/>
      <c r="L20" s="55">
        <f t="shared" ref="L20:L26" si="2">H20/D20</f>
        <v>7.407407407407407E-2</v>
      </c>
      <c r="M20" s="57"/>
    </row>
    <row r="21" spans="1:13">
      <c r="A21" s="22" t="s">
        <v>16</v>
      </c>
      <c r="B21" s="53">
        <v>3</v>
      </c>
      <c r="C21" s="54"/>
      <c r="D21" s="53">
        <f>B21*27</f>
        <v>81</v>
      </c>
      <c r="E21" s="54"/>
      <c r="F21" s="65">
        <f t="shared" si="0"/>
        <v>73</v>
      </c>
      <c r="G21" s="65"/>
      <c r="H21" s="66">
        <v>8</v>
      </c>
      <c r="I21" s="67"/>
      <c r="J21" s="68">
        <f t="shared" si="1"/>
        <v>0.90123456790123457</v>
      </c>
      <c r="K21" s="68"/>
      <c r="L21" s="55">
        <f t="shared" si="2"/>
        <v>9.8765432098765427E-2</v>
      </c>
      <c r="M21" s="57"/>
    </row>
    <row r="22" spans="1:13">
      <c r="A22" s="22" t="s">
        <v>17</v>
      </c>
      <c r="B22" s="53">
        <v>1</v>
      </c>
      <c r="C22" s="54"/>
      <c r="D22" s="53">
        <f>B22*27</f>
        <v>27</v>
      </c>
      <c r="E22" s="54"/>
      <c r="F22" s="65">
        <f t="shared" si="0"/>
        <v>21</v>
      </c>
      <c r="G22" s="65"/>
      <c r="H22" s="66">
        <v>6</v>
      </c>
      <c r="I22" s="67"/>
      <c r="J22" s="68">
        <f t="shared" si="1"/>
        <v>0.77777777777777779</v>
      </c>
      <c r="K22" s="68"/>
      <c r="L22" s="55">
        <f t="shared" si="2"/>
        <v>0.22222222222222221</v>
      </c>
      <c r="M22" s="57"/>
    </row>
    <row r="23" spans="1:13">
      <c r="A23" s="22" t="s">
        <v>18</v>
      </c>
      <c r="B23" s="53">
        <v>5</v>
      </c>
      <c r="C23" s="54"/>
      <c r="D23" s="53">
        <f>B23*27</f>
        <v>135</v>
      </c>
      <c r="E23" s="54"/>
      <c r="F23" s="65">
        <f t="shared" si="0"/>
        <v>112</v>
      </c>
      <c r="G23" s="65"/>
      <c r="H23" s="66">
        <v>23</v>
      </c>
      <c r="I23" s="67"/>
      <c r="J23" s="68">
        <f t="shared" si="1"/>
        <v>0.82962962962962961</v>
      </c>
      <c r="K23" s="68"/>
      <c r="L23" s="55">
        <f t="shared" si="2"/>
        <v>0.17037037037037037</v>
      </c>
      <c r="M23" s="57"/>
    </row>
    <row r="24" spans="1:13">
      <c r="A24" s="22" t="s">
        <v>19</v>
      </c>
      <c r="B24" s="53">
        <v>2</v>
      </c>
      <c r="C24" s="54"/>
      <c r="D24" s="53">
        <f>B24*27</f>
        <v>54</v>
      </c>
      <c r="E24" s="54"/>
      <c r="F24" s="65">
        <f t="shared" si="0"/>
        <v>50</v>
      </c>
      <c r="G24" s="65"/>
      <c r="H24" s="66">
        <v>4</v>
      </c>
      <c r="I24" s="67"/>
      <c r="J24" s="68">
        <f t="shared" si="1"/>
        <v>0.92592592592592593</v>
      </c>
      <c r="K24" s="68"/>
      <c r="L24" s="55">
        <f t="shared" si="2"/>
        <v>7.407407407407407E-2</v>
      </c>
      <c r="M24" s="57"/>
    </row>
    <row r="25" spans="1:13">
      <c r="A25" s="22" t="s">
        <v>20</v>
      </c>
      <c r="B25" s="53">
        <v>3</v>
      </c>
      <c r="C25" s="54"/>
      <c r="D25" s="69">
        <f>B25*27+2</f>
        <v>83</v>
      </c>
      <c r="E25" s="70"/>
      <c r="F25" s="65">
        <f t="shared" si="0"/>
        <v>51</v>
      </c>
      <c r="G25" s="65"/>
      <c r="H25" s="66">
        <v>32</v>
      </c>
      <c r="I25" s="67"/>
      <c r="J25" s="68">
        <f t="shared" si="1"/>
        <v>0.61445783132530118</v>
      </c>
      <c r="K25" s="68"/>
      <c r="L25" s="55">
        <f t="shared" si="2"/>
        <v>0.38554216867469882</v>
      </c>
      <c r="M25" s="57"/>
    </row>
    <row r="26" spans="1:13">
      <c r="A26" s="23" t="s">
        <v>21</v>
      </c>
      <c r="B26" s="53">
        <v>2</v>
      </c>
      <c r="C26" s="54"/>
      <c r="D26" s="53">
        <f>B26*27</f>
        <v>54</v>
      </c>
      <c r="E26" s="54"/>
      <c r="F26" s="65">
        <f t="shared" si="0"/>
        <v>45</v>
      </c>
      <c r="G26" s="65"/>
      <c r="H26" s="66">
        <v>9</v>
      </c>
      <c r="I26" s="67"/>
      <c r="J26" s="68">
        <f t="shared" si="1"/>
        <v>0.83333333333333337</v>
      </c>
      <c r="K26" s="68"/>
      <c r="L26" s="55">
        <f t="shared" si="2"/>
        <v>0.16666666666666666</v>
      </c>
      <c r="M26" s="57"/>
    </row>
    <row r="27" spans="1:13" ht="15.75" thickBot="1">
      <c r="A27" s="24"/>
      <c r="B27" s="25"/>
      <c r="C27" s="25"/>
      <c r="D27" s="34"/>
      <c r="E27" s="35"/>
      <c r="F27" s="25"/>
      <c r="G27" s="25"/>
      <c r="H27" s="28"/>
      <c r="I27" s="29"/>
      <c r="J27" s="30"/>
      <c r="K27" s="30"/>
      <c r="L27" s="31"/>
      <c r="M27" s="32"/>
    </row>
    <row r="28" spans="1:13">
      <c r="A28" s="17"/>
      <c r="B28" s="58"/>
      <c r="C28" s="59"/>
      <c r="D28" s="58"/>
      <c r="E28" s="59"/>
      <c r="F28" s="58"/>
      <c r="G28" s="59"/>
      <c r="H28" s="60"/>
      <c r="I28" s="61"/>
      <c r="J28" s="62"/>
      <c r="K28" s="63"/>
      <c r="L28" s="62"/>
      <c r="M28" s="64"/>
    </row>
    <row r="29" spans="1:13">
      <c r="A29" s="22" t="s">
        <v>12</v>
      </c>
      <c r="B29" s="53">
        <f>SUM(B19:C28)</f>
        <v>20</v>
      </c>
      <c r="C29" s="54"/>
      <c r="D29" s="53">
        <f>SUM(D19:E28)</f>
        <v>542</v>
      </c>
      <c r="E29" s="54"/>
      <c r="F29" s="53">
        <f>SUM(F19:G28)</f>
        <v>454</v>
      </c>
      <c r="G29" s="54"/>
      <c r="H29" s="53">
        <f>SUM(H19:I28)</f>
        <v>88</v>
      </c>
      <c r="I29" s="54"/>
      <c r="J29" s="55">
        <f t="shared" si="1"/>
        <v>0.83763837638376382</v>
      </c>
      <c r="K29" s="56"/>
      <c r="L29" s="55">
        <f>H29/D29</f>
        <v>0.16236162361623616</v>
      </c>
      <c r="M29" s="57"/>
    </row>
    <row r="30" spans="1:13" ht="15.75" thickBot="1">
      <c r="A30" s="33"/>
      <c r="B30" s="50"/>
      <c r="C30" s="51"/>
      <c r="D30" s="50"/>
      <c r="E30" s="51"/>
      <c r="F30" s="36"/>
      <c r="G30" s="37"/>
      <c r="H30" s="36"/>
      <c r="I30" s="37"/>
      <c r="J30" s="36"/>
      <c r="K30" s="37"/>
      <c r="L30" s="36"/>
      <c r="M30" s="38"/>
    </row>
    <row r="31" spans="1:13">
      <c r="B31" s="52"/>
      <c r="C31" s="52"/>
      <c r="D31" s="52"/>
      <c r="E31" s="52"/>
    </row>
    <row r="32" spans="1:13" ht="15.75" thickBot="1"/>
    <row r="33" spans="1:13">
      <c r="A33" s="39" t="s">
        <v>22</v>
      </c>
      <c r="B33" s="18"/>
      <c r="C33" s="18"/>
      <c r="D33" s="18"/>
      <c r="E33" s="40">
        <f>H29</f>
        <v>88</v>
      </c>
      <c r="F33" s="5"/>
      <c r="H33" s="39" t="s">
        <v>23</v>
      </c>
      <c r="I33" s="18"/>
      <c r="J33" s="18"/>
      <c r="K33" s="18"/>
      <c r="L33" s="41">
        <f>L29</f>
        <v>0.16236162361623616</v>
      </c>
      <c r="M33" s="42" t="s">
        <v>24</v>
      </c>
    </row>
    <row r="34" spans="1:13">
      <c r="A34" s="43"/>
      <c r="B34" s="44"/>
      <c r="C34" s="44" t="s">
        <v>25</v>
      </c>
      <c r="D34" s="44"/>
      <c r="E34" s="45">
        <v>52</v>
      </c>
      <c r="H34" s="43"/>
      <c r="I34" s="44"/>
      <c r="J34" s="44" t="s">
        <v>25</v>
      </c>
      <c r="K34" s="44"/>
      <c r="L34" s="46">
        <f>E34/D29</f>
        <v>9.5940959409594101E-2</v>
      </c>
      <c r="M34" s="45"/>
    </row>
    <row r="35" spans="1:13">
      <c r="A35" s="43"/>
      <c r="B35" s="44"/>
      <c r="C35" s="44" t="s">
        <v>26</v>
      </c>
      <c r="D35" s="44"/>
      <c r="E35" s="45">
        <v>29</v>
      </c>
      <c r="H35" s="43"/>
      <c r="I35" s="44"/>
      <c r="J35" s="44" t="s">
        <v>26</v>
      </c>
      <c r="K35" s="44"/>
      <c r="L35" s="46">
        <f>E35/D29</f>
        <v>5.350553505535055E-2</v>
      </c>
      <c r="M35" s="45"/>
    </row>
    <row r="36" spans="1:13" ht="15.75" thickBot="1">
      <c r="A36" s="47"/>
      <c r="B36" s="48"/>
      <c r="C36" s="48" t="s">
        <v>27</v>
      </c>
      <c r="D36" s="48"/>
      <c r="E36" s="38">
        <v>7</v>
      </c>
      <c r="H36" s="47"/>
      <c r="I36" s="48"/>
      <c r="J36" s="48" t="s">
        <v>28</v>
      </c>
      <c r="K36" s="48"/>
      <c r="L36" s="49">
        <f>E36/D29</f>
        <v>1.2915129151291513E-2</v>
      </c>
      <c r="M36" s="38"/>
    </row>
    <row r="37" spans="1:13">
      <c r="A37" s="44"/>
      <c r="B37" s="44"/>
      <c r="C37" s="44"/>
      <c r="D37" s="44"/>
      <c r="E37" s="44"/>
      <c r="G37" s="44"/>
      <c r="H37" s="44"/>
      <c r="I37" s="44"/>
      <c r="J37" s="44"/>
      <c r="K37" s="46"/>
      <c r="L37" s="44"/>
    </row>
    <row r="38" spans="1:13" ht="15.75" thickBot="1">
      <c r="G38" s="44"/>
      <c r="H38" s="44"/>
      <c r="I38" s="44"/>
      <c r="J38" s="44"/>
      <c r="K38" s="44"/>
    </row>
    <row r="39" spans="1:13">
      <c r="A39" s="39" t="s">
        <v>29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21"/>
    </row>
    <row r="40" spans="1:13" ht="15.75" thickBot="1">
      <c r="A40" s="47" t="s">
        <v>30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38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26:C26"/>
    <mergeCell ref="D26:E26"/>
    <mergeCell ref="F26:G26"/>
    <mergeCell ref="H26:I26"/>
    <mergeCell ref="J26:K26"/>
    <mergeCell ref="L26:M26"/>
    <mergeCell ref="B25:C25"/>
    <mergeCell ref="D25:E25"/>
    <mergeCell ref="F25:G25"/>
    <mergeCell ref="H25:I25"/>
    <mergeCell ref="J25:K25"/>
    <mergeCell ref="L25:M25"/>
    <mergeCell ref="B24:C24"/>
    <mergeCell ref="D24:E24"/>
    <mergeCell ref="F24:G24"/>
    <mergeCell ref="H24:I24"/>
    <mergeCell ref="J24:K24"/>
    <mergeCell ref="L24:M24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B16:C16"/>
    <mergeCell ref="D16:E16"/>
    <mergeCell ref="F16:G16"/>
    <mergeCell ref="H16:I16"/>
    <mergeCell ref="J16:K16"/>
    <mergeCell ref="L16:M16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sqref="A1:M40"/>
    </sheetView>
  </sheetViews>
  <sheetFormatPr defaultRowHeight="15"/>
  <cols>
    <col min="1" max="1" width="23.85546875" customWidth="1"/>
    <col min="13" max="13" width="12.42578125" customWidth="1"/>
  </cols>
  <sheetData>
    <row r="2" spans="1:13">
      <c r="B2" s="1"/>
      <c r="C2" s="2"/>
      <c r="D2" s="2"/>
      <c r="F2" s="2"/>
      <c r="G2" s="2"/>
      <c r="H2" s="2"/>
      <c r="I2" s="2"/>
      <c r="J2" s="2"/>
    </row>
    <row r="3" spans="1:13">
      <c r="B3" s="3"/>
      <c r="I3" s="4"/>
      <c r="J3" s="5"/>
      <c r="K3" s="5"/>
    </row>
    <row r="4" spans="1:13" ht="20.25">
      <c r="E4" s="6" t="s">
        <v>0</v>
      </c>
    </row>
    <row r="5" spans="1:13" ht="15.75">
      <c r="E5" s="7" t="s">
        <v>1</v>
      </c>
    </row>
    <row r="10" spans="1:13">
      <c r="B10" s="8" t="s">
        <v>2</v>
      </c>
      <c r="C10" s="8"/>
      <c r="D10" s="8"/>
    </row>
    <row r="11" spans="1:13">
      <c r="D11" s="9" t="s">
        <v>41</v>
      </c>
    </row>
    <row r="13" spans="1:13">
      <c r="A13" t="s">
        <v>3</v>
      </c>
    </row>
    <row r="15" spans="1:13" ht="15.75" thickBot="1"/>
    <row r="16" spans="1:13">
      <c r="A16" s="10" t="s">
        <v>4</v>
      </c>
      <c r="B16" s="76" t="s">
        <v>5</v>
      </c>
      <c r="C16" s="77"/>
      <c r="D16" s="78" t="s">
        <v>6</v>
      </c>
      <c r="E16" s="79"/>
      <c r="F16" s="78" t="s">
        <v>7</v>
      </c>
      <c r="G16" s="79"/>
      <c r="H16" s="78" t="s">
        <v>8</v>
      </c>
      <c r="I16" s="79"/>
      <c r="J16" s="78" t="s">
        <v>9</v>
      </c>
      <c r="K16" s="79"/>
      <c r="L16" s="78" t="s">
        <v>10</v>
      </c>
      <c r="M16" s="80"/>
    </row>
    <row r="17" spans="1:13" ht="15.75" thickBot="1">
      <c r="A17" s="11"/>
      <c r="B17" s="12"/>
      <c r="C17" s="13"/>
      <c r="D17" s="74" t="s">
        <v>11</v>
      </c>
      <c r="E17" s="75"/>
      <c r="F17" s="74" t="s">
        <v>12</v>
      </c>
      <c r="G17" s="75"/>
      <c r="H17" s="74" t="s">
        <v>13</v>
      </c>
      <c r="I17" s="75"/>
      <c r="J17" s="14"/>
      <c r="K17" s="15"/>
      <c r="L17" s="14"/>
      <c r="M17" s="16"/>
    </row>
    <row r="18" spans="1:13">
      <c r="A18" s="17"/>
      <c r="B18" s="18"/>
      <c r="C18" s="18"/>
      <c r="D18" s="19"/>
      <c r="E18" s="20"/>
      <c r="F18" s="18"/>
      <c r="G18" s="18"/>
      <c r="H18" s="19"/>
      <c r="I18" s="20"/>
      <c r="J18" s="18"/>
      <c r="K18" s="18"/>
      <c r="L18" s="19"/>
      <c r="M18" s="21"/>
    </row>
    <row r="19" spans="1:13">
      <c r="A19" s="22" t="s">
        <v>14</v>
      </c>
      <c r="B19" s="69">
        <v>1</v>
      </c>
      <c r="C19" s="70"/>
      <c r="D19" s="69">
        <f>B19*25</f>
        <v>25</v>
      </c>
      <c r="E19" s="70"/>
      <c r="F19" s="65">
        <f>D19-H19</f>
        <v>25</v>
      </c>
      <c r="G19" s="65"/>
      <c r="H19" s="66">
        <v>0</v>
      </c>
      <c r="I19" s="67"/>
      <c r="J19" s="71">
        <f>F19/D19</f>
        <v>1</v>
      </c>
      <c r="K19" s="71"/>
      <c r="L19" s="72">
        <f>H19/D19</f>
        <v>0</v>
      </c>
      <c r="M19" s="73"/>
    </row>
    <row r="20" spans="1:13">
      <c r="A20" s="22" t="s">
        <v>15</v>
      </c>
      <c r="B20" s="53">
        <v>3</v>
      </c>
      <c r="C20" s="54"/>
      <c r="D20" s="53">
        <f>B20*25</f>
        <v>75</v>
      </c>
      <c r="E20" s="54"/>
      <c r="F20" s="65">
        <f t="shared" ref="F20:F26" si="0">D20-H20</f>
        <v>63</v>
      </c>
      <c r="G20" s="65"/>
      <c r="H20" s="66">
        <v>12</v>
      </c>
      <c r="I20" s="67"/>
      <c r="J20" s="68">
        <f t="shared" ref="J20:J29" si="1">F20/D20</f>
        <v>0.84</v>
      </c>
      <c r="K20" s="68"/>
      <c r="L20" s="55">
        <f t="shared" ref="L20:L26" si="2">H20/D20</f>
        <v>0.16</v>
      </c>
      <c r="M20" s="57"/>
    </row>
    <row r="21" spans="1:13">
      <c r="A21" s="22" t="s">
        <v>16</v>
      </c>
      <c r="B21" s="53">
        <v>3</v>
      </c>
      <c r="C21" s="54"/>
      <c r="D21" s="53">
        <f>B21*25</f>
        <v>75</v>
      </c>
      <c r="E21" s="54"/>
      <c r="F21" s="65">
        <f t="shared" si="0"/>
        <v>71</v>
      </c>
      <c r="G21" s="65"/>
      <c r="H21" s="66">
        <v>4</v>
      </c>
      <c r="I21" s="67"/>
      <c r="J21" s="68">
        <f t="shared" si="1"/>
        <v>0.94666666666666666</v>
      </c>
      <c r="K21" s="68"/>
      <c r="L21" s="55">
        <f t="shared" si="2"/>
        <v>5.3333333333333337E-2</v>
      </c>
      <c r="M21" s="57"/>
    </row>
    <row r="22" spans="1:13">
      <c r="A22" s="22" t="s">
        <v>17</v>
      </c>
      <c r="B22" s="53">
        <v>1</v>
      </c>
      <c r="C22" s="54"/>
      <c r="D22" s="53">
        <f>B22*25</f>
        <v>25</v>
      </c>
      <c r="E22" s="54"/>
      <c r="F22" s="65">
        <f t="shared" si="0"/>
        <v>24</v>
      </c>
      <c r="G22" s="65"/>
      <c r="H22" s="66">
        <v>1</v>
      </c>
      <c r="I22" s="67"/>
      <c r="J22" s="68">
        <f t="shared" si="1"/>
        <v>0.96</v>
      </c>
      <c r="K22" s="68"/>
      <c r="L22" s="55">
        <f t="shared" si="2"/>
        <v>0.04</v>
      </c>
      <c r="M22" s="57"/>
    </row>
    <row r="23" spans="1:13">
      <c r="A23" s="22" t="s">
        <v>18</v>
      </c>
      <c r="B23" s="53">
        <v>5</v>
      </c>
      <c r="C23" s="54"/>
      <c r="D23" s="53">
        <f>B23*25</f>
        <v>125</v>
      </c>
      <c r="E23" s="54"/>
      <c r="F23" s="65">
        <f t="shared" si="0"/>
        <v>107</v>
      </c>
      <c r="G23" s="65"/>
      <c r="H23" s="66">
        <v>18</v>
      </c>
      <c r="I23" s="67"/>
      <c r="J23" s="68">
        <f t="shared" si="1"/>
        <v>0.85599999999999998</v>
      </c>
      <c r="K23" s="68"/>
      <c r="L23" s="55">
        <f t="shared" si="2"/>
        <v>0.14399999999999999</v>
      </c>
      <c r="M23" s="57"/>
    </row>
    <row r="24" spans="1:13">
      <c r="A24" s="22" t="s">
        <v>19</v>
      </c>
      <c r="B24" s="53">
        <v>2</v>
      </c>
      <c r="C24" s="54"/>
      <c r="D24" s="53">
        <f>B24*25</f>
        <v>50</v>
      </c>
      <c r="E24" s="54"/>
      <c r="F24" s="65">
        <f t="shared" si="0"/>
        <v>46</v>
      </c>
      <c r="G24" s="65"/>
      <c r="H24" s="66">
        <v>4</v>
      </c>
      <c r="I24" s="67"/>
      <c r="J24" s="68">
        <f t="shared" si="1"/>
        <v>0.92</v>
      </c>
      <c r="K24" s="68"/>
      <c r="L24" s="55">
        <f t="shared" si="2"/>
        <v>0.08</v>
      </c>
      <c r="M24" s="57"/>
    </row>
    <row r="25" spans="1:13">
      <c r="A25" s="22" t="s">
        <v>20</v>
      </c>
      <c r="B25" s="53">
        <v>3</v>
      </c>
      <c r="C25" s="54"/>
      <c r="D25" s="69">
        <f>B25*25+2</f>
        <v>77</v>
      </c>
      <c r="E25" s="70"/>
      <c r="F25" s="65">
        <f t="shared" si="0"/>
        <v>51</v>
      </c>
      <c r="G25" s="65"/>
      <c r="H25" s="66">
        <v>26</v>
      </c>
      <c r="I25" s="67"/>
      <c r="J25" s="68">
        <f t="shared" si="1"/>
        <v>0.66233766233766234</v>
      </c>
      <c r="K25" s="68"/>
      <c r="L25" s="55">
        <f t="shared" si="2"/>
        <v>0.33766233766233766</v>
      </c>
      <c r="M25" s="57"/>
    </row>
    <row r="26" spans="1:13">
      <c r="A26" s="23" t="s">
        <v>21</v>
      </c>
      <c r="B26" s="53">
        <v>2</v>
      </c>
      <c r="C26" s="54"/>
      <c r="D26" s="53">
        <f>B26*25</f>
        <v>50</v>
      </c>
      <c r="E26" s="54"/>
      <c r="F26" s="65">
        <f t="shared" si="0"/>
        <v>45</v>
      </c>
      <c r="G26" s="65"/>
      <c r="H26" s="66">
        <v>5</v>
      </c>
      <c r="I26" s="67"/>
      <c r="J26" s="68">
        <f t="shared" si="1"/>
        <v>0.9</v>
      </c>
      <c r="K26" s="68"/>
      <c r="L26" s="55">
        <f t="shared" si="2"/>
        <v>0.1</v>
      </c>
      <c r="M26" s="57"/>
    </row>
    <row r="27" spans="1:13" ht="15.75" thickBot="1">
      <c r="A27" s="24"/>
      <c r="B27" s="25"/>
      <c r="C27" s="25"/>
      <c r="D27" s="34"/>
      <c r="E27" s="35"/>
      <c r="F27" s="25"/>
      <c r="G27" s="25"/>
      <c r="H27" s="28"/>
      <c r="I27" s="29"/>
      <c r="J27" s="30"/>
      <c r="K27" s="30"/>
      <c r="L27" s="31"/>
      <c r="M27" s="32"/>
    </row>
    <row r="28" spans="1:13">
      <c r="A28" s="17"/>
      <c r="B28" s="58"/>
      <c r="C28" s="59"/>
      <c r="D28" s="58"/>
      <c r="E28" s="59"/>
      <c r="F28" s="58"/>
      <c r="G28" s="59"/>
      <c r="H28" s="60"/>
      <c r="I28" s="61"/>
      <c r="J28" s="62"/>
      <c r="K28" s="63"/>
      <c r="L28" s="62"/>
      <c r="M28" s="64"/>
    </row>
    <row r="29" spans="1:13">
      <c r="A29" s="22" t="s">
        <v>12</v>
      </c>
      <c r="B29" s="53">
        <f>SUM(B19:C28)</f>
        <v>20</v>
      </c>
      <c r="C29" s="54"/>
      <c r="D29" s="53">
        <f>SUM(D19:E28)</f>
        <v>502</v>
      </c>
      <c r="E29" s="54"/>
      <c r="F29" s="53">
        <f>SUM(F19:G28)</f>
        <v>432</v>
      </c>
      <c r="G29" s="54"/>
      <c r="H29" s="53">
        <f>SUM(H19:I28)</f>
        <v>70</v>
      </c>
      <c r="I29" s="54"/>
      <c r="J29" s="55">
        <f t="shared" si="1"/>
        <v>0.8605577689243028</v>
      </c>
      <c r="K29" s="56"/>
      <c r="L29" s="55">
        <f>H29/D29</f>
        <v>0.1394422310756972</v>
      </c>
      <c r="M29" s="57"/>
    </row>
    <row r="30" spans="1:13" ht="15.75" thickBot="1">
      <c r="A30" s="33"/>
      <c r="B30" s="50"/>
      <c r="C30" s="51"/>
      <c r="D30" s="50"/>
      <c r="E30" s="51"/>
      <c r="F30" s="36"/>
      <c r="G30" s="37"/>
      <c r="H30" s="36"/>
      <c r="I30" s="37"/>
      <c r="J30" s="36"/>
      <c r="K30" s="37"/>
      <c r="L30" s="36"/>
      <c r="M30" s="38"/>
    </row>
    <row r="31" spans="1:13">
      <c r="B31" s="52"/>
      <c r="C31" s="52"/>
      <c r="D31" s="52"/>
      <c r="E31" s="52"/>
    </row>
    <row r="32" spans="1:13" ht="15.75" thickBot="1"/>
    <row r="33" spans="1:13">
      <c r="A33" s="39" t="s">
        <v>22</v>
      </c>
      <c r="B33" s="18"/>
      <c r="C33" s="18"/>
      <c r="D33" s="18"/>
      <c r="E33" s="40">
        <f>H29</f>
        <v>70</v>
      </c>
      <c r="F33" s="5"/>
      <c r="H33" s="39" t="s">
        <v>23</v>
      </c>
      <c r="I33" s="18"/>
      <c r="J33" s="18"/>
      <c r="K33" s="18"/>
      <c r="L33" s="41">
        <f>L29</f>
        <v>0.1394422310756972</v>
      </c>
      <c r="M33" s="42" t="s">
        <v>24</v>
      </c>
    </row>
    <row r="34" spans="1:13">
      <c r="A34" s="43"/>
      <c r="B34" s="44"/>
      <c r="C34" s="44" t="s">
        <v>25</v>
      </c>
      <c r="D34" s="44"/>
      <c r="E34" s="45">
        <v>52</v>
      </c>
      <c r="H34" s="43"/>
      <c r="I34" s="44"/>
      <c r="J34" s="44" t="s">
        <v>25</v>
      </c>
      <c r="K34" s="44"/>
      <c r="L34" s="46">
        <f>E34/D29</f>
        <v>0.10358565737051793</v>
      </c>
      <c r="M34" s="45"/>
    </row>
    <row r="35" spans="1:13">
      <c r="A35" s="43"/>
      <c r="B35" s="44"/>
      <c r="C35" s="44" t="s">
        <v>26</v>
      </c>
      <c r="D35" s="44"/>
      <c r="E35" s="45">
        <v>29</v>
      </c>
      <c r="H35" s="43"/>
      <c r="I35" s="44"/>
      <c r="J35" s="44" t="s">
        <v>26</v>
      </c>
      <c r="K35" s="44"/>
      <c r="L35" s="46">
        <f>E35/D29</f>
        <v>5.7768924302788842E-2</v>
      </c>
      <c r="M35" s="45"/>
    </row>
    <row r="36" spans="1:13" ht="15.75" thickBot="1">
      <c r="A36" s="47"/>
      <c r="B36" s="48"/>
      <c r="C36" s="48" t="s">
        <v>27</v>
      </c>
      <c r="D36" s="48"/>
      <c r="E36" s="38">
        <v>7</v>
      </c>
      <c r="H36" s="47"/>
      <c r="I36" s="48"/>
      <c r="J36" s="48" t="s">
        <v>28</v>
      </c>
      <c r="K36" s="48"/>
      <c r="L36" s="49">
        <f>E36/D29</f>
        <v>1.3944223107569721E-2</v>
      </c>
      <c r="M36" s="38"/>
    </row>
    <row r="37" spans="1:13">
      <c r="A37" s="44"/>
      <c r="B37" s="44"/>
      <c r="C37" s="44"/>
      <c r="D37" s="44"/>
      <c r="E37" s="44"/>
      <c r="G37" s="44"/>
      <c r="H37" s="44"/>
      <c r="I37" s="44"/>
      <c r="J37" s="44"/>
      <c r="K37" s="46"/>
      <c r="L37" s="44"/>
    </row>
    <row r="38" spans="1:13" ht="15.75" thickBot="1">
      <c r="G38" s="44"/>
      <c r="H38" s="44"/>
      <c r="I38" s="44"/>
      <c r="J38" s="44"/>
      <c r="K38" s="44"/>
    </row>
    <row r="39" spans="1:13">
      <c r="A39" s="39" t="s">
        <v>29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21"/>
    </row>
    <row r="40" spans="1:13" ht="15.75" thickBot="1">
      <c r="A40" s="47" t="s">
        <v>30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38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26:C26"/>
    <mergeCell ref="D26:E26"/>
    <mergeCell ref="F26:G26"/>
    <mergeCell ref="H26:I26"/>
    <mergeCell ref="J26:K26"/>
    <mergeCell ref="L26:M26"/>
    <mergeCell ref="B25:C25"/>
    <mergeCell ref="D25:E25"/>
    <mergeCell ref="F25:G25"/>
    <mergeCell ref="H25:I25"/>
    <mergeCell ref="J25:K25"/>
    <mergeCell ref="L25:M25"/>
    <mergeCell ref="B24:C24"/>
    <mergeCell ref="D24:E24"/>
    <mergeCell ref="F24:G24"/>
    <mergeCell ref="H24:I24"/>
    <mergeCell ref="J24:K24"/>
    <mergeCell ref="L24:M24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B16:C16"/>
    <mergeCell ref="D16:E16"/>
    <mergeCell ref="F16:G16"/>
    <mergeCell ref="H16:I16"/>
    <mergeCell ref="J16:K16"/>
    <mergeCell ref="L16:M1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2:M40"/>
  <sheetViews>
    <sheetView tabSelected="1" workbookViewId="0">
      <selection activeCell="D12" sqref="D12"/>
    </sheetView>
  </sheetViews>
  <sheetFormatPr defaultRowHeight="15"/>
  <cols>
    <col min="1" max="1" width="22.7109375" customWidth="1"/>
    <col min="13" max="13" width="15" customWidth="1"/>
  </cols>
  <sheetData>
    <row r="2" spans="1:13">
      <c r="B2" s="1"/>
      <c r="C2" s="2"/>
      <c r="D2" s="2"/>
      <c r="F2" s="2"/>
      <c r="G2" s="2"/>
      <c r="H2" s="2"/>
      <c r="I2" s="2"/>
      <c r="J2" s="2"/>
    </row>
    <row r="3" spans="1:13">
      <c r="B3" s="3"/>
      <c r="I3" s="4"/>
      <c r="J3" s="5"/>
      <c r="K3" s="5"/>
    </row>
    <row r="4" spans="1:13" ht="20.25">
      <c r="E4" s="6" t="s">
        <v>0</v>
      </c>
    </row>
    <row r="5" spans="1:13" ht="15.75">
      <c r="E5" s="7" t="s">
        <v>1</v>
      </c>
    </row>
    <row r="10" spans="1:13">
      <c r="B10" s="8" t="s">
        <v>2</v>
      </c>
      <c r="C10" s="8"/>
      <c r="D10" s="8"/>
    </row>
    <row r="11" spans="1:13">
      <c r="D11" s="9" t="s">
        <v>42</v>
      </c>
    </row>
    <row r="13" spans="1:13">
      <c r="A13" t="s">
        <v>3</v>
      </c>
    </row>
    <row r="15" spans="1:13" ht="15.75" thickBot="1"/>
    <row r="16" spans="1:13">
      <c r="A16" s="10" t="s">
        <v>4</v>
      </c>
      <c r="B16" s="76" t="s">
        <v>5</v>
      </c>
      <c r="C16" s="77"/>
      <c r="D16" s="78" t="s">
        <v>6</v>
      </c>
      <c r="E16" s="79"/>
      <c r="F16" s="78" t="s">
        <v>7</v>
      </c>
      <c r="G16" s="79"/>
      <c r="H16" s="78" t="s">
        <v>8</v>
      </c>
      <c r="I16" s="79"/>
      <c r="J16" s="78" t="s">
        <v>9</v>
      </c>
      <c r="K16" s="79"/>
      <c r="L16" s="78" t="s">
        <v>10</v>
      </c>
      <c r="M16" s="80"/>
    </row>
    <row r="17" spans="1:13" ht="15.75" thickBot="1">
      <c r="A17" s="11"/>
      <c r="B17" s="12"/>
      <c r="C17" s="13"/>
      <c r="D17" s="74" t="s">
        <v>11</v>
      </c>
      <c r="E17" s="75"/>
      <c r="F17" s="74" t="s">
        <v>12</v>
      </c>
      <c r="G17" s="75"/>
      <c r="H17" s="74" t="s">
        <v>13</v>
      </c>
      <c r="I17" s="75"/>
      <c r="J17" s="14"/>
      <c r="K17" s="15"/>
      <c r="L17" s="14"/>
      <c r="M17" s="16"/>
    </row>
    <row r="18" spans="1:13">
      <c r="A18" s="17"/>
      <c r="B18" s="18"/>
      <c r="C18" s="18"/>
      <c r="D18" s="19"/>
      <c r="E18" s="20"/>
      <c r="F18" s="18"/>
      <c r="G18" s="18"/>
      <c r="H18" s="19"/>
      <c r="I18" s="20"/>
      <c r="J18" s="18"/>
      <c r="K18" s="18"/>
      <c r="L18" s="19"/>
      <c r="M18" s="21"/>
    </row>
    <row r="19" spans="1:13">
      <c r="A19" s="22" t="s">
        <v>14</v>
      </c>
      <c r="B19" s="69">
        <v>1</v>
      </c>
      <c r="C19" s="70"/>
      <c r="D19" s="69">
        <f>B19*23</f>
        <v>23</v>
      </c>
      <c r="E19" s="70"/>
      <c r="F19" s="65">
        <f>D19-H19</f>
        <v>23</v>
      </c>
      <c r="G19" s="65"/>
      <c r="H19" s="66">
        <v>0</v>
      </c>
      <c r="I19" s="67"/>
      <c r="J19" s="71">
        <f>F19/D19</f>
        <v>1</v>
      </c>
      <c r="K19" s="71"/>
      <c r="L19" s="72">
        <f>H19/D19</f>
        <v>0</v>
      </c>
      <c r="M19" s="73"/>
    </row>
    <row r="20" spans="1:13">
      <c r="A20" s="22" t="s">
        <v>15</v>
      </c>
      <c r="B20" s="53">
        <v>3</v>
      </c>
      <c r="C20" s="54"/>
      <c r="D20" s="53">
        <f>B20*23</f>
        <v>69</v>
      </c>
      <c r="E20" s="54"/>
      <c r="F20" s="65">
        <f t="shared" ref="F20:F26" si="0">D20-H20</f>
        <v>28</v>
      </c>
      <c r="G20" s="65"/>
      <c r="H20" s="66">
        <v>41</v>
      </c>
      <c r="I20" s="67"/>
      <c r="J20" s="68">
        <f t="shared" ref="J20:J29" si="1">F20/D20</f>
        <v>0.40579710144927539</v>
      </c>
      <c r="K20" s="68"/>
      <c r="L20" s="55">
        <f t="shared" ref="L20:L26" si="2">H20/D20</f>
        <v>0.59420289855072461</v>
      </c>
      <c r="M20" s="57"/>
    </row>
    <row r="21" spans="1:13">
      <c r="A21" s="22" t="s">
        <v>16</v>
      </c>
      <c r="B21" s="53">
        <v>3</v>
      </c>
      <c r="C21" s="54"/>
      <c r="D21" s="53">
        <f>B21*23</f>
        <v>69</v>
      </c>
      <c r="E21" s="54"/>
      <c r="F21" s="65">
        <f t="shared" si="0"/>
        <v>57</v>
      </c>
      <c r="G21" s="65"/>
      <c r="H21" s="66">
        <v>12</v>
      </c>
      <c r="I21" s="67"/>
      <c r="J21" s="68">
        <f t="shared" si="1"/>
        <v>0.82608695652173914</v>
      </c>
      <c r="K21" s="68"/>
      <c r="L21" s="55">
        <f t="shared" si="2"/>
        <v>0.17391304347826086</v>
      </c>
      <c r="M21" s="57"/>
    </row>
    <row r="22" spans="1:13">
      <c r="A22" s="22" t="s">
        <v>17</v>
      </c>
      <c r="B22" s="53">
        <v>1</v>
      </c>
      <c r="C22" s="54"/>
      <c r="D22" s="53">
        <f>B22*23</f>
        <v>23</v>
      </c>
      <c r="E22" s="54"/>
      <c r="F22" s="65">
        <f t="shared" si="0"/>
        <v>3</v>
      </c>
      <c r="G22" s="65"/>
      <c r="H22" s="66">
        <v>20</v>
      </c>
      <c r="I22" s="67"/>
      <c r="J22" s="68">
        <f t="shared" si="1"/>
        <v>0.13043478260869565</v>
      </c>
      <c r="K22" s="68"/>
      <c r="L22" s="55">
        <f t="shared" si="2"/>
        <v>0.86956521739130432</v>
      </c>
      <c r="M22" s="57"/>
    </row>
    <row r="23" spans="1:13">
      <c r="A23" s="22" t="s">
        <v>18</v>
      </c>
      <c r="B23" s="53">
        <v>5</v>
      </c>
      <c r="C23" s="54"/>
      <c r="D23" s="53">
        <f>B23*23</f>
        <v>115</v>
      </c>
      <c r="E23" s="54"/>
      <c r="F23" s="65">
        <f t="shared" si="0"/>
        <v>106</v>
      </c>
      <c r="G23" s="65"/>
      <c r="H23" s="66">
        <v>9</v>
      </c>
      <c r="I23" s="67"/>
      <c r="J23" s="68">
        <f t="shared" si="1"/>
        <v>0.92173913043478262</v>
      </c>
      <c r="K23" s="68"/>
      <c r="L23" s="55">
        <f t="shared" si="2"/>
        <v>7.8260869565217397E-2</v>
      </c>
      <c r="M23" s="57"/>
    </row>
    <row r="24" spans="1:13">
      <c r="A24" s="22" t="s">
        <v>19</v>
      </c>
      <c r="B24" s="53">
        <v>2</v>
      </c>
      <c r="C24" s="54"/>
      <c r="D24" s="53">
        <f>B24*23</f>
        <v>46</v>
      </c>
      <c r="E24" s="54"/>
      <c r="F24" s="65">
        <f t="shared" si="0"/>
        <v>36</v>
      </c>
      <c r="G24" s="65"/>
      <c r="H24" s="66">
        <v>10</v>
      </c>
      <c r="I24" s="67"/>
      <c r="J24" s="68">
        <f t="shared" si="1"/>
        <v>0.78260869565217395</v>
      </c>
      <c r="K24" s="68"/>
      <c r="L24" s="55">
        <f t="shared" si="2"/>
        <v>0.21739130434782608</v>
      </c>
      <c r="M24" s="57"/>
    </row>
    <row r="25" spans="1:13">
      <c r="A25" s="22" t="s">
        <v>20</v>
      </c>
      <c r="B25" s="53">
        <v>3</v>
      </c>
      <c r="C25" s="54"/>
      <c r="D25" s="69">
        <f>B25*23+2</f>
        <v>71</v>
      </c>
      <c r="E25" s="70"/>
      <c r="F25" s="65">
        <f t="shared" si="0"/>
        <v>52</v>
      </c>
      <c r="G25" s="65"/>
      <c r="H25" s="66">
        <v>19</v>
      </c>
      <c r="I25" s="67"/>
      <c r="J25" s="68">
        <f t="shared" si="1"/>
        <v>0.73239436619718312</v>
      </c>
      <c r="K25" s="68"/>
      <c r="L25" s="55">
        <f t="shared" si="2"/>
        <v>0.26760563380281688</v>
      </c>
      <c r="M25" s="57"/>
    </row>
    <row r="26" spans="1:13">
      <c r="A26" s="23" t="s">
        <v>21</v>
      </c>
      <c r="B26" s="53">
        <v>2</v>
      </c>
      <c r="C26" s="54"/>
      <c r="D26" s="53">
        <f>B26*23</f>
        <v>46</v>
      </c>
      <c r="E26" s="54"/>
      <c r="F26" s="65">
        <f t="shared" si="0"/>
        <v>37</v>
      </c>
      <c r="G26" s="65"/>
      <c r="H26" s="66">
        <v>9</v>
      </c>
      <c r="I26" s="67"/>
      <c r="J26" s="68">
        <f t="shared" si="1"/>
        <v>0.80434782608695654</v>
      </c>
      <c r="K26" s="68"/>
      <c r="L26" s="55">
        <f t="shared" si="2"/>
        <v>0.19565217391304349</v>
      </c>
      <c r="M26" s="57"/>
    </row>
    <row r="27" spans="1:13" ht="15.75" thickBot="1">
      <c r="A27" s="24"/>
      <c r="B27" s="25"/>
      <c r="C27" s="25"/>
      <c r="D27" s="34"/>
      <c r="E27" s="35"/>
      <c r="F27" s="25"/>
      <c r="G27" s="25"/>
      <c r="H27" s="28"/>
      <c r="I27" s="29"/>
      <c r="J27" s="30"/>
      <c r="K27" s="30"/>
      <c r="L27" s="31"/>
      <c r="M27" s="32"/>
    </row>
    <row r="28" spans="1:13">
      <c r="A28" s="17"/>
      <c r="B28" s="58"/>
      <c r="C28" s="59"/>
      <c r="D28" s="58"/>
      <c r="E28" s="59"/>
      <c r="F28" s="58"/>
      <c r="G28" s="59"/>
      <c r="H28" s="60"/>
      <c r="I28" s="61"/>
      <c r="J28" s="62"/>
      <c r="K28" s="63"/>
      <c r="L28" s="62"/>
      <c r="M28" s="64"/>
    </row>
    <row r="29" spans="1:13">
      <c r="A29" s="22" t="s">
        <v>12</v>
      </c>
      <c r="B29" s="53">
        <f>SUM(B19:C28)</f>
        <v>20</v>
      </c>
      <c r="C29" s="54"/>
      <c r="D29" s="53">
        <f>SUM(D19:E28)</f>
        <v>462</v>
      </c>
      <c r="E29" s="54"/>
      <c r="F29" s="53">
        <f>SUM(F19:G28)</f>
        <v>342</v>
      </c>
      <c r="G29" s="54"/>
      <c r="H29" s="53">
        <f>SUM(H19:I28)</f>
        <v>120</v>
      </c>
      <c r="I29" s="54"/>
      <c r="J29" s="55">
        <f t="shared" si="1"/>
        <v>0.74025974025974028</v>
      </c>
      <c r="K29" s="56"/>
      <c r="L29" s="55">
        <f>H29/D29</f>
        <v>0.25974025974025972</v>
      </c>
      <c r="M29" s="57"/>
    </row>
    <row r="30" spans="1:13" ht="15.75" thickBot="1">
      <c r="A30" s="33"/>
      <c r="B30" s="50"/>
      <c r="C30" s="51"/>
      <c r="D30" s="50"/>
      <c r="E30" s="51"/>
      <c r="F30" s="36"/>
      <c r="G30" s="37"/>
      <c r="H30" s="36"/>
      <c r="I30" s="37"/>
      <c r="J30" s="36"/>
      <c r="K30" s="37"/>
      <c r="L30" s="36"/>
      <c r="M30" s="38"/>
    </row>
    <row r="31" spans="1:13">
      <c r="B31" s="52"/>
      <c r="C31" s="52"/>
      <c r="D31" s="52"/>
      <c r="E31" s="52"/>
    </row>
    <row r="32" spans="1:13" ht="15.75" thickBot="1"/>
    <row r="33" spans="1:13">
      <c r="A33" s="39" t="s">
        <v>22</v>
      </c>
      <c r="B33" s="18"/>
      <c r="C33" s="18"/>
      <c r="D33" s="18"/>
      <c r="E33" s="40">
        <f>H29</f>
        <v>120</v>
      </c>
      <c r="F33" s="5"/>
      <c r="H33" s="39" t="s">
        <v>23</v>
      </c>
      <c r="I33" s="18"/>
      <c r="J33" s="18"/>
      <c r="K33" s="18"/>
      <c r="L33" s="41">
        <f>L29</f>
        <v>0.25974025974025972</v>
      </c>
      <c r="M33" s="42" t="s">
        <v>24</v>
      </c>
    </row>
    <row r="34" spans="1:13">
      <c r="A34" s="43"/>
      <c r="B34" s="44"/>
      <c r="C34" s="44" t="s">
        <v>25</v>
      </c>
      <c r="D34" s="44"/>
      <c r="E34" s="45">
        <v>58</v>
      </c>
      <c r="H34" s="43"/>
      <c r="I34" s="44"/>
      <c r="J34" s="44" t="s">
        <v>25</v>
      </c>
      <c r="K34" s="44"/>
      <c r="L34" s="46">
        <f>E34/D29</f>
        <v>0.12554112554112554</v>
      </c>
      <c r="M34" s="45"/>
    </row>
    <row r="35" spans="1:13">
      <c r="A35" s="43"/>
      <c r="B35" s="44"/>
      <c r="C35" s="44" t="s">
        <v>26</v>
      </c>
      <c r="D35" s="44"/>
      <c r="E35" s="45">
        <v>36</v>
      </c>
      <c r="H35" s="43"/>
      <c r="I35" s="44"/>
      <c r="J35" s="44" t="s">
        <v>26</v>
      </c>
      <c r="K35" s="44"/>
      <c r="L35" s="46">
        <f>E35/D29</f>
        <v>7.792207792207792E-2</v>
      </c>
      <c r="M35" s="45"/>
    </row>
    <row r="36" spans="1:13" ht="15.75" thickBot="1">
      <c r="A36" s="47"/>
      <c r="B36" s="48"/>
      <c r="C36" s="48" t="s">
        <v>27</v>
      </c>
      <c r="D36" s="48"/>
      <c r="E36" s="38">
        <f>E33-E34-E35</f>
        <v>26</v>
      </c>
      <c r="H36" s="47"/>
      <c r="I36" s="48"/>
      <c r="J36" s="48" t="s">
        <v>28</v>
      </c>
      <c r="K36" s="48"/>
      <c r="L36" s="49">
        <f>E36/D29</f>
        <v>5.627705627705628E-2</v>
      </c>
      <c r="M36" s="38"/>
    </row>
    <row r="37" spans="1:13">
      <c r="A37" s="44"/>
      <c r="B37" s="44"/>
      <c r="C37" s="44"/>
      <c r="D37" s="44"/>
      <c r="E37" s="44"/>
      <c r="G37" s="44"/>
      <c r="H37" s="44"/>
      <c r="I37" s="44"/>
      <c r="J37" s="44"/>
      <c r="K37" s="46"/>
      <c r="L37" s="44"/>
    </row>
    <row r="38" spans="1:13" ht="15.75" thickBot="1">
      <c r="G38" s="44"/>
      <c r="H38" s="44"/>
      <c r="I38" s="44"/>
      <c r="J38" s="44"/>
      <c r="K38" s="44"/>
    </row>
    <row r="39" spans="1:13">
      <c r="A39" s="39" t="s">
        <v>29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21"/>
    </row>
    <row r="40" spans="1:13" ht="15.75" thickBot="1">
      <c r="A40" s="47" t="s">
        <v>30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38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26:C26"/>
    <mergeCell ref="D26:E26"/>
    <mergeCell ref="F26:G26"/>
    <mergeCell ref="H26:I26"/>
    <mergeCell ref="J26:K26"/>
    <mergeCell ref="L26:M26"/>
    <mergeCell ref="B25:C25"/>
    <mergeCell ref="D25:E25"/>
    <mergeCell ref="F25:G25"/>
    <mergeCell ref="H25:I25"/>
    <mergeCell ref="J25:K25"/>
    <mergeCell ref="L25:M25"/>
    <mergeCell ref="B24:C24"/>
    <mergeCell ref="D24:E24"/>
    <mergeCell ref="F24:G24"/>
    <mergeCell ref="H24:I24"/>
    <mergeCell ref="J24:K24"/>
    <mergeCell ref="L24:M24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B16:C16"/>
    <mergeCell ref="D16:E16"/>
    <mergeCell ref="F16:G16"/>
    <mergeCell ref="H16:I16"/>
    <mergeCell ref="J16:K16"/>
    <mergeCell ref="L16:M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12</vt:i4>
      </vt:variant>
    </vt:vector>
  </HeadingPairs>
  <TitlesOfParts>
    <vt:vector size="12" baseType="lpstr">
      <vt:lpstr>GENNAIO 2015</vt:lpstr>
      <vt:lpstr>FEBBRAIO 2015</vt:lpstr>
      <vt:lpstr>MARZO 2015</vt:lpstr>
      <vt:lpstr>APRILE 2015</vt:lpstr>
      <vt:lpstr>MAGGIO 2015</vt:lpstr>
      <vt:lpstr>GIUGNO 2015</vt:lpstr>
      <vt:lpstr>LUGLIO 2015</vt:lpstr>
      <vt:lpstr>AGOSTO 2015</vt:lpstr>
      <vt:lpstr>SETTEMBRE 2015</vt:lpstr>
      <vt:lpstr>OTTOBRE 2015</vt:lpstr>
      <vt:lpstr>NOVEMBRE 2015</vt:lpstr>
      <vt:lpstr>DICEMBRE 2015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2018-03-27T11:20:31Z</dcterms:modified>
</cp:coreProperties>
</file>